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ziv\AppData\Local\Box\Box Edit\Documents\ywsOwAzdnUGYbpfMWV1nWw==\"/>
    </mc:Choice>
  </mc:AlternateContent>
  <xr:revisionPtr revIDLastSave="0" documentId="8_{7141AEDC-BCCD-4F01-A214-6000482412BA}" xr6:coauthVersionLast="46" xr6:coauthVersionMax="46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כמויות לצורך שקלול" sheetId="5" state="hidden" r:id="rId1"/>
    <sheet name="הצעת מחיר לאשכול א" sheetId="2" r:id="rId2"/>
    <sheet name="הצעת מחיר לאשכול ב" sheetId="4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4" l="1"/>
  <c r="F17" i="4" s="1"/>
  <c r="D18" i="2"/>
  <c r="F18" i="2" s="1"/>
  <c r="D12" i="4"/>
  <c r="F12" i="4" s="1"/>
  <c r="D22" i="4" l="1"/>
  <c r="F22" i="4" s="1"/>
  <c r="D21" i="4"/>
  <c r="F21" i="4" s="1"/>
  <c r="D20" i="4"/>
  <c r="F20" i="4" s="1"/>
  <c r="D19" i="4"/>
  <c r="F19" i="4" s="1"/>
  <c r="D18" i="4"/>
  <c r="F18" i="4" s="1"/>
  <c r="D16" i="4"/>
  <c r="F16" i="4" s="1"/>
  <c r="D14" i="4"/>
  <c r="F14" i="4" s="1"/>
  <c r="D13" i="4"/>
  <c r="F13" i="4" s="1"/>
  <c r="D10" i="4"/>
  <c r="F10" i="4" s="1"/>
  <c r="D9" i="4"/>
  <c r="F9" i="4" s="1"/>
  <c r="D8" i="4"/>
  <c r="F8" i="4" s="1"/>
  <c r="D7" i="4"/>
  <c r="F7" i="4" s="1"/>
  <c r="D6" i="4"/>
  <c r="F6" i="4" s="1"/>
  <c r="D5" i="4"/>
  <c r="F5" i="4" s="1"/>
  <c r="D15" i="2"/>
  <c r="F15" i="2" s="1"/>
  <c r="D7" i="2"/>
  <c r="F7" i="2" s="1"/>
  <c r="F23" i="4" l="1"/>
  <c r="F24" i="4" s="1"/>
  <c r="D24" i="2"/>
  <c r="F24" i="2" s="1"/>
  <c r="D23" i="2"/>
  <c r="D22" i="2"/>
  <c r="D21" i="2"/>
  <c r="D20" i="2"/>
  <c r="D19" i="2"/>
  <c r="D17" i="2"/>
  <c r="D14" i="2"/>
  <c r="F14" i="2" s="1"/>
  <c r="D13" i="2"/>
  <c r="F13" i="2" s="1"/>
  <c r="D11" i="2"/>
  <c r="F11" i="2" s="1"/>
  <c r="D10" i="2"/>
  <c r="F10" i="2" s="1"/>
  <c r="D9" i="2"/>
  <c r="D8" i="2"/>
  <c r="F8" i="2" s="1"/>
  <c r="D6" i="2"/>
  <c r="F6" i="2" s="1"/>
  <c r="B27" i="5"/>
  <c r="B26" i="5"/>
  <c r="D26" i="5" s="1"/>
  <c r="B25" i="5"/>
  <c r="D25" i="5" s="1"/>
  <c r="B24" i="5"/>
  <c r="D24" i="5" s="1"/>
  <c r="B23" i="5"/>
  <c r="D23" i="5" s="1"/>
  <c r="B22" i="5"/>
  <c r="D22" i="5" s="1"/>
  <c r="B17" i="5"/>
  <c r="B16" i="5"/>
  <c r="D16" i="5" s="1"/>
  <c r="B15" i="5"/>
  <c r="D15" i="5" s="1"/>
  <c r="B14" i="5"/>
  <c r="D14" i="5" s="1"/>
  <c r="B13" i="5"/>
  <c r="D13" i="5" s="1"/>
  <c r="B12" i="5"/>
  <c r="D12" i="5" s="1"/>
  <c r="B11" i="5"/>
  <c r="B9" i="5"/>
  <c r="D9" i="5" s="1"/>
  <c r="B8" i="5"/>
  <c r="B7" i="5"/>
  <c r="B6" i="5"/>
  <c r="D6" i="5" s="1"/>
  <c r="B5" i="5"/>
  <c r="D5" i="5" s="1"/>
  <c r="B4" i="5"/>
  <c r="D4" i="5" s="1"/>
  <c r="B3" i="5"/>
  <c r="B2" i="5"/>
  <c r="D2" i="5" s="1"/>
  <c r="F21" i="2" l="1"/>
  <c r="F9" i="2"/>
  <c r="F17" i="2"/>
  <c r="F19" i="2"/>
  <c r="F20" i="2"/>
  <c r="F22" i="2"/>
  <c r="F23" i="2"/>
  <c r="F25" i="2" l="1"/>
  <c r="F26" i="2" s="1"/>
  <c r="B19" i="5"/>
  <c r="D19" i="5" s="1"/>
  <c r="B21" i="5" l="1"/>
  <c r="D21" i="5" s="1"/>
  <c r="B20" i="5"/>
  <c r="D20" i="5" s="1"/>
</calcChain>
</file>

<file path=xl/sharedStrings.xml><?xml version="1.0" encoding="utf-8"?>
<sst xmlns="http://schemas.openxmlformats.org/spreadsheetml/2006/main" count="100" uniqueCount="67">
  <si>
    <t>תאריך</t>
  </si>
  <si>
    <t>שם פרטי ומשפחה</t>
  </si>
  <si>
    <t>מחיר מקסימום לא כולל מע"מ</t>
  </si>
  <si>
    <t>פרמטר</t>
  </si>
  <si>
    <t>ניטור, טיפול ומעקב אחרי חולי קורונה אשר אינם מבוטחים במסגרת אחת מקופות החולים בישראל.</t>
  </si>
  <si>
    <t>ביצוע בדיקות לגילוי נגיף הקורונה שלא במסגרת הסעיפים לעיל בהתאם להוראות המשרד</t>
  </si>
  <si>
    <t>_______________________________</t>
  </si>
  <si>
    <t>טופס הצעת מחיר מכרז 72/2020 טיפול בחולי קורונה חסרי ביטוח רפואי, מתן שירותי רפואה במלונות חולי ומבודדי קורונה וביצוע דגימות לגילוי נגיף הקורונה לחולים חסרי ביטוח</t>
  </si>
  <si>
    <t>ייעוץ רפואי בווידאו על ידי רופא מומחה (עלות לייעוץ)</t>
  </si>
  <si>
    <t>הצעת המחיר לאשכול א'</t>
  </si>
  <si>
    <t>הצעת המחיר לאשכול ב'</t>
  </si>
  <si>
    <t>ביקור רופא הנמשך שעתיים במלון למבודדים או במלון החלמה</t>
  </si>
  <si>
    <t>בריאות הנפש - יעוץ פסיכיאטר (40 דקות)</t>
  </si>
  <si>
    <t>טיפול איש מקצוע מתחום בריאות הנפש (פסיכולוג קליני/עו"ס קליני) – 45 דקות</t>
  </si>
  <si>
    <t>תוספת לבדיקה סרולוגיה לנבדק- שניטלה בו זמנית עם  PCR</t>
  </si>
  <si>
    <t>בדיקת סרולוגיה (ללא דיגום PCR)</t>
  </si>
  <si>
    <t>מתן אישור החלמה למטופל חסר ביטוח</t>
  </si>
  <si>
    <t xml:space="preserve">מלונות מבודדים / חולי קורונה </t>
  </si>
  <si>
    <t>שיעור הנחה מוצע</t>
  </si>
  <si>
    <t>מחיר לאחר הנחה</t>
  </si>
  <si>
    <t>כמות לצורך שקלול בלבד</t>
  </si>
  <si>
    <t>מחיר לצורך שקלול ללא מע"מ</t>
  </si>
  <si>
    <t>סה"כ כמות 8.6-31.7</t>
  </si>
  <si>
    <t>כמות לצורך שקלול - חודשיים</t>
  </si>
  <si>
    <t>כמות לצורך שקלול</t>
  </si>
  <si>
    <t>תמורה עבור ימי מלונות חולים ומבודדים</t>
  </si>
  <si>
    <t>תמורה עבור ימי מלונות מבודדים-שני בעיר</t>
  </si>
  <si>
    <t>תמורה עבור ימי מלונות חולים-שני בעיר</t>
  </si>
  <si>
    <t>תמורה עבור מלון מרוחק</t>
  </si>
  <si>
    <t>תמורה עבור שעה נוספת מבודד/חולה</t>
  </si>
  <si>
    <t>בריאות הנפש - יעוץ פסיכיאטר</t>
  </si>
  <si>
    <t>בריאות הנפש - טיפול איש מקצוע (פסיכולוג קליני/עו"ס קליני)</t>
  </si>
  <si>
    <t>ימי ייעוץ אונליין</t>
  </si>
  <si>
    <t>בדיקות קורונה - לפי הצורך</t>
  </si>
  <si>
    <t>בדיקות קורונה - מעבדה (כולל ריאגנטים)</t>
  </si>
  <si>
    <t>בדיקות קורונה - מלון (לא כולל מטושים)</t>
  </si>
  <si>
    <t>בדיקות קורונה - בית מטופל (לא כולל מטושים)</t>
  </si>
  <si>
    <t>בדיקות קורונה - מרפאה/נק' דיגום</t>
  </si>
  <si>
    <t>בדיקות קורונה - מרפאה/נק' דיגום אילת</t>
  </si>
  <si>
    <t>בדיקות סרולוגיות - תוספת לנבדק PCR</t>
  </si>
  <si>
    <t>בדיקות סרולוגיות (כאשר לא נבדק לPCR)</t>
  </si>
  <si>
    <t>מעקב וניטור חולי קורונה חסרי מעמד</t>
  </si>
  <si>
    <t>מעקב וניטור חולי קורונה חסרי מעמד - 5 ימים ומטה</t>
  </si>
  <si>
    <t>מעקב וניטור חולי קורונה חסרי מעמד- מעל 5 ימים (תוספת 30%)</t>
  </si>
  <si>
    <t>מעקב וניטור חולי קורונה חסרי מעמד- מעל 21 ימים (תוספת 30% נוספים)</t>
  </si>
  <si>
    <t>השלמה מעד 5 ל-עד 21- השלמה לחיוב קודם</t>
  </si>
  <si>
    <t>השלמה מעד 21 למעל 21-השלמה לחיוב קודם</t>
  </si>
  <si>
    <t>השלמה מעד 5 למעל 21-השלמה לחיוב קודם</t>
  </si>
  <si>
    <t>מעקב וניטור - תשלום חדש מ23.7</t>
  </si>
  <si>
    <t>מעקב וניטור חולי קורונה בסיכון - תשלום חדש החל מ23.7</t>
  </si>
  <si>
    <t>סה"כ ללא מע"מ</t>
  </si>
  <si>
    <t>הצעת מחיר כולל מע"מ (ככל שהמציע עוסק)</t>
  </si>
  <si>
    <t>___________________________</t>
  </si>
  <si>
    <t>____________</t>
  </si>
  <si>
    <t>תמורת שעה נוספת מבודד / חולה (בכפוף לאישור מקדים של משרד הבריאות)</t>
  </si>
  <si>
    <t>מתן אישור החלמה למגיעים מחו"ל</t>
  </si>
  <si>
    <t>בדיקות קורונה מלון לא כולל מטושים</t>
  </si>
  <si>
    <t>בדיקות קורונה בית מטופל לא כולל מטושים</t>
  </si>
  <si>
    <t>בדיקות קורונה מרפאה / נק דיגום</t>
  </si>
  <si>
    <t>בדיקות קורונה מרפאת אילת</t>
  </si>
  <si>
    <t xml:space="preserve">מעקב וניטור חולי קורונה תעריף מעקב  יומי </t>
  </si>
  <si>
    <t>ביקור רופא הנמשך שעתיים במלון מלון החלמה / מבודדים – מלון שני באותו יום במרחק שאינו עולה על 20 ק"מ מהמלון הראשון.</t>
  </si>
  <si>
    <r>
      <t>בדיקות קורונה מעבדה</t>
    </r>
    <r>
      <rPr>
        <b/>
        <sz val="11"/>
        <color theme="1"/>
        <rFont val="Arial"/>
        <family val="2"/>
        <scheme val="minor"/>
      </rPr>
      <t xml:space="preserve"> פרטית</t>
    </r>
    <r>
      <rPr>
        <sz val="11"/>
        <color theme="1"/>
        <rFont val="Arial"/>
        <family val="2"/>
        <charset val="177"/>
        <scheme val="minor"/>
      </rPr>
      <t xml:space="preserve"> כולל ריאגנטים</t>
    </r>
  </si>
  <si>
    <r>
      <t xml:space="preserve">בדיקות קורונה מעבדה </t>
    </r>
    <r>
      <rPr>
        <b/>
        <sz val="11"/>
        <color theme="1"/>
        <rFont val="Arial"/>
        <family val="2"/>
        <scheme val="minor"/>
      </rPr>
      <t>פרטית</t>
    </r>
    <r>
      <rPr>
        <sz val="11"/>
        <color theme="1"/>
        <rFont val="Arial"/>
        <family val="2"/>
        <charset val="177"/>
        <scheme val="minor"/>
      </rPr>
      <t xml:space="preserve"> כולל ריאגנטים</t>
    </r>
  </si>
  <si>
    <r>
      <t>בדיקות קורונה מעבדה</t>
    </r>
    <r>
      <rPr>
        <b/>
        <sz val="11"/>
        <color theme="1"/>
        <rFont val="Arial"/>
        <family val="2"/>
        <scheme val="minor"/>
      </rPr>
      <t xml:space="preserve"> ציבורית</t>
    </r>
    <r>
      <rPr>
        <sz val="11"/>
        <color theme="1"/>
        <rFont val="Arial"/>
        <family val="2"/>
        <charset val="177"/>
        <scheme val="minor"/>
      </rPr>
      <t xml:space="preserve"> לא כולל ריאגנטים</t>
    </r>
  </si>
  <si>
    <r>
      <t xml:space="preserve">בדיקות קורונה מעבדה </t>
    </r>
    <r>
      <rPr>
        <b/>
        <sz val="11"/>
        <color theme="1"/>
        <rFont val="Arial"/>
        <family val="2"/>
        <scheme val="minor"/>
      </rPr>
      <t>ציבורית</t>
    </r>
    <r>
      <rPr>
        <sz val="11"/>
        <color theme="1"/>
        <rFont val="Arial"/>
        <family val="2"/>
        <charset val="177"/>
        <scheme val="minor"/>
      </rPr>
      <t xml:space="preserve"> לא כולל ריאגנטים</t>
    </r>
  </si>
  <si>
    <t>חתימה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</si>
</sst>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7" x14ac:knownFonts="1">
    <font>
      <sz val="11"/>
      <color theme="1"/>
      <name val="Arial"/>
      <family val="2"/>
      <charset val="177"/>
      <scheme val="minor"/>
    </font>
    <font>
      <sz val="12"/>
      <color theme="1"/>
      <name val="David"/>
      <family val="2"/>
    </font>
    <font>
      <b/>
      <sz val="16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theme="0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 applyNumberFormat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4" borderId="0" applyNumberFormat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2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4" fontId="0" fillId="0" borderId="0" xfId="3" applyNumberFormat="1" applyFont="1" applyAlignment="1">
      <alignment horizontal="center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0" fillId="0" borderId="6" xfId="0" applyBorder="1" applyAlignment="1">
      <alignment wrapText="1"/>
    </xf>
    <xf numFmtId="0" fontId="4" fillId="0" borderId="6" xfId="2" applyBorder="1" applyAlignment="1">
      <alignment horizontal="right" vertical="center" wrapText="1"/>
    </xf>
    <xf numFmtId="0" fontId="4" fillId="0" borderId="8" xfId="2" applyBorder="1" applyAlignment="1">
      <alignment horizontal="right" vertical="center" wrapText="1"/>
    </xf>
    <xf numFmtId="0" fontId="0" fillId="2" borderId="1" xfId="0" applyFill="1" applyBorder="1" applyAlignment="1">
      <alignment horizontal="center" wrapText="1"/>
    </xf>
    <xf numFmtId="43" fontId="0" fillId="0" borderId="0" xfId="3" applyFont="1" applyAlignment="1">
      <alignment horizontal="center"/>
    </xf>
    <xf numFmtId="43" fontId="0" fillId="0" borderId="1" xfId="3" applyFont="1" applyBorder="1" applyAlignment="1">
      <alignment horizontal="center" wrapText="1"/>
    </xf>
    <xf numFmtId="43" fontId="0" fillId="0" borderId="1" xfId="3" applyFont="1" applyBorder="1" applyAlignment="1">
      <alignment horizontal="center"/>
    </xf>
    <xf numFmtId="43" fontId="0" fillId="0" borderId="2" xfId="3" applyFont="1" applyBorder="1" applyAlignment="1">
      <alignment horizontal="center"/>
    </xf>
    <xf numFmtId="43" fontId="0" fillId="0" borderId="7" xfId="3" applyFont="1" applyBorder="1" applyAlignment="1">
      <alignment horizontal="center" vertical="top" wrapText="1"/>
    </xf>
    <xf numFmtId="43" fontId="0" fillId="0" borderId="7" xfId="3" applyFont="1" applyBorder="1" applyAlignment="1">
      <alignment horizontal="center"/>
    </xf>
    <xf numFmtId="43" fontId="0" fillId="0" borderId="9" xfId="3" applyFont="1" applyBorder="1" applyAlignment="1">
      <alignment horizontal="center"/>
    </xf>
    <xf numFmtId="43" fontId="5" fillId="4" borderId="12" xfId="3" applyFont="1" applyFill="1" applyBorder="1" applyAlignment="1">
      <alignment horizontal="center"/>
    </xf>
    <xf numFmtId="43" fontId="5" fillId="4" borderId="15" xfId="3" applyFont="1" applyFill="1" applyBorder="1" applyAlignment="1">
      <alignment horizontal="center"/>
    </xf>
    <xf numFmtId="164" fontId="0" fillId="0" borderId="1" xfId="3" applyNumberFormat="1" applyFont="1" applyBorder="1" applyAlignment="1">
      <alignment horizontal="center"/>
    </xf>
    <xf numFmtId="164" fontId="0" fillId="0" borderId="1" xfId="3" applyNumberFormat="1" applyFont="1" applyBorder="1" applyAlignment="1">
      <alignment horizontal="center" vertical="top" wrapText="1"/>
    </xf>
    <xf numFmtId="164" fontId="0" fillId="0" borderId="2" xfId="3" applyNumberFormat="1" applyFont="1" applyBorder="1" applyAlignment="1">
      <alignment horizontal="center"/>
    </xf>
    <xf numFmtId="43" fontId="0" fillId="2" borderId="6" xfId="3" applyFont="1" applyFill="1" applyBorder="1" applyAlignment="1">
      <alignment horizontal="center" wrapText="1"/>
    </xf>
    <xf numFmtId="43" fontId="0" fillId="2" borderId="1" xfId="3" applyFont="1" applyFill="1" applyBorder="1" applyAlignment="1">
      <alignment horizontal="center" wrapText="1"/>
    </xf>
    <xf numFmtId="9" fontId="3" fillId="5" borderId="1" xfId="4" applyFill="1" applyBorder="1" applyAlignment="1" applyProtection="1">
      <alignment horizontal="center"/>
      <protection locked="0"/>
    </xf>
    <xf numFmtId="9" fontId="3" fillId="5" borderId="2" xfId="4" applyFill="1" applyBorder="1" applyAlignment="1" applyProtection="1">
      <alignment horizontal="center"/>
      <protection locked="0"/>
    </xf>
    <xf numFmtId="43" fontId="0" fillId="0" borderId="18" xfId="3" applyFont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6" borderId="1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1" fillId="0" borderId="0" xfId="0" applyFont="1" applyAlignment="1">
      <alignment vertical="center" wrapText="1" readingOrder="2"/>
    </xf>
    <xf numFmtId="43" fontId="0" fillId="0" borderId="0" xfId="3" applyFont="1" applyAlignment="1">
      <alignment horizontal="center" vertical="top"/>
    </xf>
    <xf numFmtId="0" fontId="2" fillId="0" borderId="0" xfId="0" applyFont="1" applyAlignment="1">
      <alignment horizontal="center" wrapText="1"/>
    </xf>
    <xf numFmtId="0" fontId="3" fillId="3" borderId="3" xfId="1" applyBorder="1" applyAlignment="1">
      <alignment horizontal="center"/>
    </xf>
    <xf numFmtId="0" fontId="3" fillId="3" borderId="4" xfId="1" applyBorder="1" applyAlignment="1">
      <alignment horizontal="center"/>
    </xf>
    <xf numFmtId="0" fontId="5" fillId="4" borderId="10" xfId="5" applyBorder="1" applyAlignment="1">
      <alignment horizontal="left"/>
    </xf>
    <xf numFmtId="0" fontId="5" fillId="4" borderId="11" xfId="5" applyBorder="1" applyAlignment="1">
      <alignment horizontal="left"/>
    </xf>
    <xf numFmtId="0" fontId="5" fillId="4" borderId="13" xfId="5" applyBorder="1" applyAlignment="1">
      <alignment horizontal="left"/>
    </xf>
    <xf numFmtId="0" fontId="5" fillId="4" borderId="14" xfId="5" applyBorder="1" applyAlignment="1">
      <alignment horizontal="left"/>
    </xf>
    <xf numFmtId="0" fontId="0" fillId="2" borderId="16" xfId="0" applyFill="1" applyBorder="1" applyAlignment="1">
      <alignment horizontal="center" wrapText="1"/>
    </xf>
    <xf numFmtId="0" fontId="0" fillId="2" borderId="17" xfId="0" applyFill="1" applyBorder="1" applyAlignment="1">
      <alignment horizontal="center" wrapText="1"/>
    </xf>
    <xf numFmtId="0" fontId="0" fillId="2" borderId="18" xfId="0" applyFill="1" applyBorder="1" applyAlignment="1">
      <alignment horizontal="center" wrapText="1"/>
    </xf>
    <xf numFmtId="0" fontId="3" fillId="3" borderId="5" xfId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</cellXfs>
  <cellStyles count="6">
    <cellStyle name="60% - הדגשה4" xfId="1" builtinId="44"/>
    <cellStyle name="Comma" xfId="3" builtinId="3"/>
    <cellStyle name="Normal" xfId="0" builtinId="0"/>
    <cellStyle name="Normal 2" xfId="2" xr:uid="{00000000-0005-0000-0000-000003000000}"/>
    <cellStyle name="Percent" xfId="4" builtinId="5"/>
    <cellStyle name="הדגשה1" xfId="5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anh/AppData/Local/Box/Box%20Edit/Documents/N6IN4GefuE6AVHV1RvFdZA==/-%20&#1489;&#1497;&#1511;&#1493;&#1512;%20&#1512;&#1493;&#1508;&#1488;%20-%20&#1491;&#1497;&#1493;&#1493;&#1495;%20&#1505;&#1493;&#1508;&#1497;%20-%20&#1491;&#1497;&#1493;&#1493;&#1495;%20&#1500;&#1502;&#1513;&#1512;&#1491;%20&#1492;&#1489;&#1512;&#1497;&#1488;&#1493;&#151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טרם"/>
      <sheetName val="ביקור רופא"/>
      <sheetName val="כמויות לצורך שקלול"/>
      <sheetName val="חיוב 1.7-22.7"/>
      <sheetName val="חיוב 23.7-30.7"/>
      <sheetName val="חיוב מ-8.6.20-30.6.20"/>
    </sheetNames>
    <sheetDataSet>
      <sheetData sheetId="0">
        <row r="8">
          <cell r="D8">
            <v>21</v>
          </cell>
        </row>
        <row r="11">
          <cell r="D11">
            <v>9</v>
          </cell>
        </row>
        <row r="15">
          <cell r="D15">
            <v>6</v>
          </cell>
        </row>
        <row r="18">
          <cell r="D18">
            <v>4</v>
          </cell>
        </row>
        <row r="19">
          <cell r="D19">
            <v>37</v>
          </cell>
        </row>
        <row r="20">
          <cell r="D20">
            <v>1652</v>
          </cell>
        </row>
        <row r="21">
          <cell r="D21">
            <v>304</v>
          </cell>
        </row>
        <row r="22">
          <cell r="D22">
            <v>432</v>
          </cell>
        </row>
        <row r="25">
          <cell r="D25">
            <v>6</v>
          </cell>
        </row>
        <row r="26">
          <cell r="D26">
            <v>41</v>
          </cell>
        </row>
        <row r="27">
          <cell r="D27">
            <v>9</v>
          </cell>
        </row>
        <row r="28">
          <cell r="D28">
            <v>6</v>
          </cell>
        </row>
        <row r="29">
          <cell r="D29">
            <v>0</v>
          </cell>
        </row>
        <row r="30">
          <cell r="D30">
            <v>2</v>
          </cell>
        </row>
      </sheetData>
      <sheetData sheetId="1">
        <row r="8">
          <cell r="D8">
            <v>176</v>
          </cell>
        </row>
        <row r="9">
          <cell r="D9">
            <v>0</v>
          </cell>
        </row>
        <row r="10">
          <cell r="D10">
            <v>52</v>
          </cell>
        </row>
        <row r="11">
          <cell r="D11">
            <v>0</v>
          </cell>
        </row>
        <row r="12">
          <cell r="D12">
            <v>12.5</v>
          </cell>
        </row>
        <row r="13">
          <cell r="D13">
            <v>0</v>
          </cell>
        </row>
        <row r="14">
          <cell r="D14">
            <v>0</v>
          </cell>
        </row>
        <row r="15">
          <cell r="D15">
            <v>0</v>
          </cell>
        </row>
        <row r="17">
          <cell r="D17">
            <v>0</v>
          </cell>
        </row>
        <row r="18">
          <cell r="D18">
            <v>6</v>
          </cell>
        </row>
        <row r="19">
          <cell r="D19">
            <v>183</v>
          </cell>
        </row>
        <row r="20">
          <cell r="D20">
            <v>0</v>
          </cell>
        </row>
        <row r="21">
          <cell r="D21">
            <v>0</v>
          </cell>
        </row>
        <row r="22">
          <cell r="D22">
            <v>0</v>
          </cell>
        </row>
        <row r="23">
          <cell r="D23">
            <v>0</v>
          </cell>
        </row>
        <row r="25">
          <cell r="D25">
            <v>53</v>
          </cell>
        </row>
        <row r="26">
          <cell r="D26">
            <v>246</v>
          </cell>
        </row>
        <row r="27">
          <cell r="D27">
            <v>19</v>
          </cell>
        </row>
        <row r="28">
          <cell r="D28">
            <v>21</v>
          </cell>
        </row>
        <row r="29">
          <cell r="D29">
            <v>19</v>
          </cell>
        </row>
        <row r="30">
          <cell r="D30">
            <v>24</v>
          </cell>
        </row>
        <row r="31">
          <cell r="D31">
            <v>30</v>
          </cell>
        </row>
        <row r="32">
          <cell r="D32">
            <v>6</v>
          </cell>
        </row>
        <row r="33">
          <cell r="D33">
            <v>0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rightToLeft="1" topLeftCell="A5" workbookViewId="0">
      <selection activeCell="A17" sqref="A17"/>
    </sheetView>
  </sheetViews>
  <sheetFormatPr defaultRowHeight="14.25" x14ac:dyDescent="0.2"/>
  <cols>
    <col min="1" max="1" width="53.875" bestFit="1" customWidth="1"/>
    <col min="2" max="2" width="37" customWidth="1"/>
  </cols>
  <sheetData>
    <row r="1" spans="1:4" s="3" customFormat="1" ht="57" x14ac:dyDescent="0.2">
      <c r="B1" s="3" t="s">
        <v>22</v>
      </c>
      <c r="C1" s="3" t="s">
        <v>23</v>
      </c>
      <c r="D1" s="3" t="s">
        <v>24</v>
      </c>
    </row>
    <row r="2" spans="1:4" x14ac:dyDescent="0.2">
      <c r="A2" t="s">
        <v>25</v>
      </c>
      <c r="B2">
        <f>AVERAGE('[1]ביקור רופא'!D8,[1]טרם!D8)</f>
        <v>98.5</v>
      </c>
      <c r="C2">
        <v>100</v>
      </c>
      <c r="D2">
        <f>ROUND(B2/4*12,-1)</f>
        <v>300</v>
      </c>
    </row>
    <row r="3" spans="1:4" x14ac:dyDescent="0.2">
      <c r="A3" t="s">
        <v>26</v>
      </c>
      <c r="B3">
        <f>AVERAGE('[1]ביקור רופא'!D9,[1]טרם!D9)</f>
        <v>0</v>
      </c>
      <c r="C3">
        <v>5</v>
      </c>
      <c r="D3">
        <v>2</v>
      </c>
    </row>
    <row r="4" spans="1:4" x14ac:dyDescent="0.2">
      <c r="A4" t="s">
        <v>27</v>
      </c>
      <c r="B4">
        <f>AVERAGE('[1]ביקור רופא'!D10,[1]טרם!D10)</f>
        <v>52</v>
      </c>
      <c r="C4">
        <v>50</v>
      </c>
      <c r="D4">
        <f t="shared" ref="D4:D26" si="0">ROUND(B4/4*12,-1)</f>
        <v>160</v>
      </c>
    </row>
    <row r="5" spans="1:4" x14ac:dyDescent="0.2">
      <c r="A5" t="s">
        <v>28</v>
      </c>
      <c r="B5">
        <f>AVERAGE('[1]ביקור רופא'!D11,[1]טרם!D11)</f>
        <v>4.5</v>
      </c>
      <c r="C5">
        <v>5</v>
      </c>
      <c r="D5">
        <f t="shared" si="0"/>
        <v>10</v>
      </c>
    </row>
    <row r="6" spans="1:4" x14ac:dyDescent="0.2">
      <c r="A6" t="s">
        <v>29</v>
      </c>
      <c r="B6">
        <f>AVERAGE('[1]ביקור רופא'!D12,[1]טרם!D12)</f>
        <v>12.5</v>
      </c>
      <c r="C6">
        <v>15</v>
      </c>
      <c r="D6">
        <f t="shared" si="0"/>
        <v>40</v>
      </c>
    </row>
    <row r="7" spans="1:4" x14ac:dyDescent="0.2">
      <c r="A7" t="s">
        <v>30</v>
      </c>
      <c r="B7">
        <f>AVERAGE('[1]ביקור רופא'!D13,[1]טרם!D13)</f>
        <v>0</v>
      </c>
      <c r="C7">
        <v>4</v>
      </c>
      <c r="D7">
        <v>2</v>
      </c>
    </row>
    <row r="8" spans="1:4" x14ac:dyDescent="0.2">
      <c r="A8" t="s">
        <v>31</v>
      </c>
      <c r="B8">
        <f>AVERAGE('[1]ביקור רופא'!D14,[1]טרם!D14)</f>
        <v>0</v>
      </c>
      <c r="C8">
        <v>4</v>
      </c>
      <c r="D8">
        <v>2</v>
      </c>
    </row>
    <row r="9" spans="1:4" x14ac:dyDescent="0.2">
      <c r="A9" t="s">
        <v>32</v>
      </c>
      <c r="B9">
        <f>AVERAGE('[1]ביקור רופא'!D15,[1]טרם!D15)</f>
        <v>3</v>
      </c>
      <c r="C9">
        <v>3</v>
      </c>
      <c r="D9">
        <f t="shared" si="0"/>
        <v>10</v>
      </c>
    </row>
    <row r="10" spans="1:4" x14ac:dyDescent="0.2">
      <c r="A10" t="s">
        <v>33</v>
      </c>
    </row>
    <row r="11" spans="1:4" x14ac:dyDescent="0.2">
      <c r="A11" t="s">
        <v>34</v>
      </c>
      <c r="B11">
        <f>AVERAGE('[1]ביקור רופא'!D17,[1]טרם!D17)</f>
        <v>0</v>
      </c>
      <c r="C11">
        <v>5</v>
      </c>
      <c r="D11">
        <v>2</v>
      </c>
    </row>
    <row r="12" spans="1:4" x14ac:dyDescent="0.2">
      <c r="A12" t="s">
        <v>35</v>
      </c>
      <c r="B12">
        <f>AVERAGE('[1]ביקור רופא'!D18,[1]טרם!D18)</f>
        <v>5</v>
      </c>
      <c r="C12">
        <v>5</v>
      </c>
      <c r="D12">
        <f t="shared" si="0"/>
        <v>20</v>
      </c>
    </row>
    <row r="13" spans="1:4" x14ac:dyDescent="0.2">
      <c r="A13" t="s">
        <v>36</v>
      </c>
      <c r="B13">
        <f>AVERAGE('[1]ביקור רופא'!D19,[1]טרם!D19)</f>
        <v>110</v>
      </c>
      <c r="C13">
        <v>100</v>
      </c>
      <c r="D13">
        <f t="shared" si="0"/>
        <v>330</v>
      </c>
    </row>
    <row r="14" spans="1:4" x14ac:dyDescent="0.2">
      <c r="A14" t="s">
        <v>37</v>
      </c>
      <c r="B14">
        <f>AVERAGE('[1]ביקור רופא'!D20,[1]טרם!D20)</f>
        <v>826</v>
      </c>
      <c r="C14">
        <v>900</v>
      </c>
      <c r="D14">
        <f t="shared" si="0"/>
        <v>2480</v>
      </c>
    </row>
    <row r="15" spans="1:4" x14ac:dyDescent="0.2">
      <c r="A15" t="s">
        <v>38</v>
      </c>
      <c r="B15">
        <f>AVERAGE('[1]ביקור רופא'!D21,[1]טרם!D21)</f>
        <v>152</v>
      </c>
      <c r="C15">
        <v>150</v>
      </c>
      <c r="D15">
        <f t="shared" si="0"/>
        <v>460</v>
      </c>
    </row>
    <row r="16" spans="1:4" x14ac:dyDescent="0.2">
      <c r="A16" t="s">
        <v>39</v>
      </c>
      <c r="B16">
        <f>AVERAGE('[1]ביקור רופא'!D22,[1]טרם!D22)</f>
        <v>216</v>
      </c>
      <c r="C16">
        <v>200</v>
      </c>
      <c r="D16">
        <f t="shared" si="0"/>
        <v>650</v>
      </c>
    </row>
    <row r="17" spans="1:4" x14ac:dyDescent="0.2">
      <c r="A17" t="s">
        <v>40</v>
      </c>
      <c r="B17">
        <f>AVERAGE('[1]ביקור רופא'!D23,[1]טרם!D23)</f>
        <v>0</v>
      </c>
      <c r="C17">
        <v>4</v>
      </c>
    </row>
    <row r="18" spans="1:4" x14ac:dyDescent="0.2">
      <c r="A18" t="s">
        <v>41</v>
      </c>
    </row>
    <row r="19" spans="1:4" x14ac:dyDescent="0.2">
      <c r="A19" t="s">
        <v>42</v>
      </c>
      <c r="B19">
        <f>AVERAGE('[1]ביקור רופא'!D25,[1]טרם!D25)</f>
        <v>29.5</v>
      </c>
      <c r="C19">
        <v>30</v>
      </c>
      <c r="D19">
        <f t="shared" si="0"/>
        <v>90</v>
      </c>
    </row>
    <row r="20" spans="1:4" x14ac:dyDescent="0.2">
      <c r="A20" t="s">
        <v>43</v>
      </c>
      <c r="B20">
        <f>AVERAGE('[1]ביקור רופא'!D26,[1]טרם!D26)</f>
        <v>143.5</v>
      </c>
      <c r="C20">
        <v>150</v>
      </c>
      <c r="D20">
        <f t="shared" si="0"/>
        <v>430</v>
      </c>
    </row>
    <row r="21" spans="1:4" x14ac:dyDescent="0.2">
      <c r="A21" t="s">
        <v>44</v>
      </c>
      <c r="B21">
        <f>AVERAGE('[1]ביקור רופא'!D27,[1]טרם!D27)</f>
        <v>14</v>
      </c>
      <c r="C21">
        <v>15</v>
      </c>
      <c r="D21">
        <f t="shared" si="0"/>
        <v>40</v>
      </c>
    </row>
    <row r="22" spans="1:4" x14ac:dyDescent="0.2">
      <c r="A22" t="s">
        <v>45</v>
      </c>
      <c r="B22">
        <f>AVERAGE('[1]ביקור רופא'!D28,[1]טרם!D28)</f>
        <v>13.5</v>
      </c>
      <c r="C22">
        <v>15</v>
      </c>
      <c r="D22">
        <f t="shared" si="0"/>
        <v>40</v>
      </c>
    </row>
    <row r="23" spans="1:4" x14ac:dyDescent="0.2">
      <c r="A23" t="s">
        <v>46</v>
      </c>
      <c r="B23">
        <f>AVERAGE('[1]ביקור רופא'!D29,[1]טרם!D29)</f>
        <v>9.5</v>
      </c>
      <c r="C23">
        <v>10</v>
      </c>
      <c r="D23">
        <f t="shared" si="0"/>
        <v>30</v>
      </c>
    </row>
    <row r="24" spans="1:4" x14ac:dyDescent="0.2">
      <c r="A24" t="s">
        <v>47</v>
      </c>
      <c r="B24">
        <f>AVERAGE('[1]ביקור רופא'!D30,[1]טרם!D30)</f>
        <v>13</v>
      </c>
      <c r="C24">
        <v>15</v>
      </c>
      <c r="D24">
        <f t="shared" si="0"/>
        <v>40</v>
      </c>
    </row>
    <row r="25" spans="1:4" x14ac:dyDescent="0.2">
      <c r="A25" t="s">
        <v>48</v>
      </c>
      <c r="B25">
        <f>AVERAGE('[1]ביקור רופא'!D31,[1]טרם!D31)</f>
        <v>30</v>
      </c>
      <c r="C25">
        <v>30</v>
      </c>
      <c r="D25">
        <f t="shared" si="0"/>
        <v>90</v>
      </c>
    </row>
    <row r="26" spans="1:4" x14ac:dyDescent="0.2">
      <c r="A26" t="s">
        <v>49</v>
      </c>
      <c r="B26">
        <f>AVERAGE('[1]ביקור רופא'!D32,[1]טרם!D32)</f>
        <v>6</v>
      </c>
      <c r="C26">
        <v>5</v>
      </c>
      <c r="D26">
        <f t="shared" si="0"/>
        <v>20</v>
      </c>
    </row>
    <row r="27" spans="1:4" x14ac:dyDescent="0.2">
      <c r="A27" t="s">
        <v>16</v>
      </c>
      <c r="B27">
        <f>AVERAGE('[1]ביקור רופא'!D33,[1]טרם!D33)</f>
        <v>0</v>
      </c>
      <c r="C27">
        <v>5</v>
      </c>
      <c r="D27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F31"/>
  <sheetViews>
    <sheetView showGridLines="0" rightToLeft="1" tabSelected="1" zoomScale="120" zoomScaleNormal="120" workbookViewId="0">
      <selection activeCell="C6" sqref="C6"/>
    </sheetView>
  </sheetViews>
  <sheetFormatPr defaultRowHeight="14.25" x14ac:dyDescent="0.2"/>
  <cols>
    <col min="1" max="1" width="35" bestFit="1" customWidth="1"/>
    <col min="2" max="2" width="14" style="5" customWidth="1"/>
    <col min="3" max="3" width="14" style="4" customWidth="1"/>
    <col min="4" max="4" width="19.625" style="4" customWidth="1"/>
    <col min="5" max="5" width="8.625" style="4"/>
    <col min="6" max="6" width="12.25" style="4" bestFit="1" customWidth="1"/>
  </cols>
  <sheetData>
    <row r="1" spans="1:6" ht="61.5" customHeight="1" x14ac:dyDescent="0.3">
      <c r="A1" s="36" t="s">
        <v>7</v>
      </c>
      <c r="B1" s="36"/>
      <c r="C1" s="36"/>
    </row>
    <row r="2" spans="1:6" ht="15" thickBot="1" x14ac:dyDescent="0.25"/>
    <row r="3" spans="1:6" ht="15" thickTop="1" x14ac:dyDescent="0.2">
      <c r="A3" s="37" t="s">
        <v>9</v>
      </c>
      <c r="B3" s="38"/>
      <c r="C3" s="38"/>
      <c r="D3" s="38"/>
      <c r="E3" s="38"/>
      <c r="F3" s="46"/>
    </row>
    <row r="4" spans="1:6" x14ac:dyDescent="0.2">
      <c r="A4" s="47" t="s">
        <v>17</v>
      </c>
      <c r="B4" s="48"/>
      <c r="C4" s="48"/>
      <c r="D4" s="48"/>
      <c r="E4" s="48"/>
      <c r="F4" s="49"/>
    </row>
    <row r="5" spans="1:6" ht="57" x14ac:dyDescent="0.2">
      <c r="A5" s="6" t="s">
        <v>3</v>
      </c>
      <c r="B5" s="24" t="s">
        <v>2</v>
      </c>
      <c r="C5" s="8" t="s">
        <v>18</v>
      </c>
      <c r="D5" s="15" t="s">
        <v>19</v>
      </c>
      <c r="E5" s="8" t="s">
        <v>20</v>
      </c>
      <c r="F5" s="18" t="s">
        <v>21</v>
      </c>
    </row>
    <row r="6" spans="1:6" ht="28.5" x14ac:dyDescent="0.2">
      <c r="A6" s="9" t="s">
        <v>11</v>
      </c>
      <c r="B6" s="23">
        <v>1000</v>
      </c>
      <c r="C6" s="28"/>
      <c r="D6" s="16">
        <f>B6*(1-C6)</f>
        <v>1000</v>
      </c>
      <c r="E6" s="32">
        <v>150</v>
      </c>
      <c r="F6" s="19">
        <f t="shared" ref="F6:F11" si="0">E6*D6</f>
        <v>150000</v>
      </c>
    </row>
    <row r="7" spans="1:6" ht="42.75" x14ac:dyDescent="0.2">
      <c r="A7" s="9" t="s">
        <v>61</v>
      </c>
      <c r="B7" s="23">
        <v>750</v>
      </c>
      <c r="C7" s="28"/>
      <c r="D7" s="16">
        <f t="shared" ref="D7:D24" si="1">B7*(1-C7)</f>
        <v>750</v>
      </c>
      <c r="E7" s="32">
        <v>10</v>
      </c>
      <c r="F7" s="19">
        <f t="shared" si="0"/>
        <v>7500</v>
      </c>
    </row>
    <row r="8" spans="1:6" ht="28.5" x14ac:dyDescent="0.2">
      <c r="A8" s="10" t="s">
        <v>54</v>
      </c>
      <c r="B8" s="23">
        <v>300</v>
      </c>
      <c r="C8" s="28"/>
      <c r="D8" s="16">
        <f t="shared" si="1"/>
        <v>300</v>
      </c>
      <c r="E8" s="7">
        <v>25</v>
      </c>
      <c r="F8" s="19">
        <f t="shared" si="0"/>
        <v>7500</v>
      </c>
    </row>
    <row r="9" spans="1:6" x14ac:dyDescent="0.2">
      <c r="A9" s="11" t="s">
        <v>12</v>
      </c>
      <c r="B9" s="23">
        <v>470</v>
      </c>
      <c r="C9" s="28"/>
      <c r="D9" s="16">
        <f t="shared" si="1"/>
        <v>470</v>
      </c>
      <c r="E9" s="7">
        <v>5</v>
      </c>
      <c r="F9" s="19">
        <f t="shared" si="0"/>
        <v>2350</v>
      </c>
    </row>
    <row r="10" spans="1:6" ht="28.5" x14ac:dyDescent="0.2">
      <c r="A10" s="11" t="s">
        <v>13</v>
      </c>
      <c r="B10" s="23">
        <v>280</v>
      </c>
      <c r="C10" s="28"/>
      <c r="D10" s="16">
        <f t="shared" si="1"/>
        <v>280</v>
      </c>
      <c r="E10" s="7">
        <v>3</v>
      </c>
      <c r="F10" s="19">
        <f t="shared" si="0"/>
        <v>840</v>
      </c>
    </row>
    <row r="11" spans="1:6" ht="28.5" x14ac:dyDescent="0.2">
      <c r="A11" s="10" t="s">
        <v>8</v>
      </c>
      <c r="B11" s="23">
        <v>250</v>
      </c>
      <c r="C11" s="28"/>
      <c r="D11" s="16">
        <f t="shared" si="1"/>
        <v>250</v>
      </c>
      <c r="E11" s="7">
        <v>4</v>
      </c>
      <c r="F11" s="19">
        <f t="shared" si="0"/>
        <v>1000</v>
      </c>
    </row>
    <row r="12" spans="1:6" ht="14.1" customHeight="1" x14ac:dyDescent="0.2">
      <c r="A12" s="43" t="s">
        <v>4</v>
      </c>
      <c r="B12" s="44"/>
      <c r="C12" s="44"/>
      <c r="D12" s="45"/>
      <c r="E12" s="13"/>
      <c r="F12" s="27"/>
    </row>
    <row r="13" spans="1:6" x14ac:dyDescent="0.2">
      <c r="A13" s="9" t="s">
        <v>60</v>
      </c>
      <c r="B13" s="23">
        <v>1300</v>
      </c>
      <c r="C13" s="28"/>
      <c r="D13" s="16">
        <f t="shared" si="1"/>
        <v>1300</v>
      </c>
      <c r="E13" s="7">
        <v>50</v>
      </c>
      <c r="F13" s="19">
        <f>E13*D13</f>
        <v>65000</v>
      </c>
    </row>
    <row r="14" spans="1:6" x14ac:dyDescent="0.2">
      <c r="A14" s="9" t="s">
        <v>16</v>
      </c>
      <c r="B14" s="23">
        <v>250</v>
      </c>
      <c r="C14" s="28"/>
      <c r="D14" s="16">
        <f t="shared" si="1"/>
        <v>250</v>
      </c>
      <c r="E14" s="7">
        <v>50</v>
      </c>
      <c r="F14" s="19">
        <f>E14*D14</f>
        <v>12500</v>
      </c>
    </row>
    <row r="15" spans="1:6" x14ac:dyDescent="0.2">
      <c r="A15" s="9" t="s">
        <v>55</v>
      </c>
      <c r="B15" s="23">
        <v>100</v>
      </c>
      <c r="C15" s="28"/>
      <c r="D15" s="30">
        <f t="shared" si="1"/>
        <v>100</v>
      </c>
      <c r="E15" s="7">
        <v>50</v>
      </c>
      <c r="F15" s="16">
        <f>E15*D15</f>
        <v>5000</v>
      </c>
    </row>
    <row r="16" spans="1:6" ht="14.1" customHeight="1" x14ac:dyDescent="0.2">
      <c r="A16" s="50" t="s">
        <v>5</v>
      </c>
      <c r="B16" s="51"/>
      <c r="C16" s="51"/>
      <c r="D16" s="26"/>
      <c r="E16" s="13"/>
      <c r="F16" s="27"/>
    </row>
    <row r="17" spans="1:6" ht="15" x14ac:dyDescent="0.25">
      <c r="A17" s="10" t="s">
        <v>62</v>
      </c>
      <c r="B17" s="24">
        <v>150</v>
      </c>
      <c r="C17" s="28"/>
      <c r="D17" s="16">
        <f t="shared" si="1"/>
        <v>150</v>
      </c>
      <c r="E17" s="7">
        <v>600</v>
      </c>
      <c r="F17" s="19">
        <f t="shared" ref="F17:F24" si="2">E17*D17</f>
        <v>90000</v>
      </c>
    </row>
    <row r="18" spans="1:6" ht="29.25" x14ac:dyDescent="0.2">
      <c r="A18" s="10" t="s">
        <v>64</v>
      </c>
      <c r="B18" s="24">
        <v>100</v>
      </c>
      <c r="C18" s="28"/>
      <c r="D18" s="16">
        <f t="shared" si="1"/>
        <v>100</v>
      </c>
      <c r="E18" s="7">
        <v>600</v>
      </c>
      <c r="F18" s="19">
        <f t="shared" si="2"/>
        <v>60000</v>
      </c>
    </row>
    <row r="19" spans="1:6" x14ac:dyDescent="0.2">
      <c r="A19" s="11" t="s">
        <v>56</v>
      </c>
      <c r="B19" s="24">
        <v>130</v>
      </c>
      <c r="C19" s="28"/>
      <c r="D19" s="16">
        <f t="shared" si="1"/>
        <v>130</v>
      </c>
      <c r="E19" s="32">
        <v>10</v>
      </c>
      <c r="F19" s="19">
        <f t="shared" si="2"/>
        <v>1300</v>
      </c>
    </row>
    <row r="20" spans="1:6" x14ac:dyDescent="0.2">
      <c r="A20" s="11" t="s">
        <v>57</v>
      </c>
      <c r="B20" s="24">
        <v>160</v>
      </c>
      <c r="C20" s="28"/>
      <c r="D20" s="16">
        <f t="shared" si="1"/>
        <v>160</v>
      </c>
      <c r="E20" s="7">
        <v>100</v>
      </c>
      <c r="F20" s="19">
        <f t="shared" si="2"/>
        <v>16000</v>
      </c>
    </row>
    <row r="21" spans="1:6" x14ac:dyDescent="0.2">
      <c r="A21" s="11" t="s">
        <v>58</v>
      </c>
      <c r="B21" s="23">
        <v>80</v>
      </c>
      <c r="C21" s="28"/>
      <c r="D21" s="16">
        <f t="shared" si="1"/>
        <v>80</v>
      </c>
      <c r="E21" s="32">
        <v>1000</v>
      </c>
      <c r="F21" s="19">
        <f t="shared" si="2"/>
        <v>80000</v>
      </c>
    </row>
    <row r="22" spans="1:6" x14ac:dyDescent="0.2">
      <c r="A22" s="11" t="s">
        <v>59</v>
      </c>
      <c r="B22" s="23">
        <v>150</v>
      </c>
      <c r="C22" s="28"/>
      <c r="D22" s="16">
        <f t="shared" si="1"/>
        <v>150</v>
      </c>
      <c r="E22" s="7">
        <v>50</v>
      </c>
      <c r="F22" s="19">
        <f t="shared" si="2"/>
        <v>7500</v>
      </c>
    </row>
    <row r="23" spans="1:6" ht="28.5" x14ac:dyDescent="0.2">
      <c r="A23" s="11" t="s">
        <v>14</v>
      </c>
      <c r="B23" s="23">
        <v>50</v>
      </c>
      <c r="C23" s="28"/>
      <c r="D23" s="16">
        <f t="shared" si="1"/>
        <v>50</v>
      </c>
      <c r="E23" s="32">
        <v>20</v>
      </c>
      <c r="F23" s="19">
        <f t="shared" si="2"/>
        <v>1000</v>
      </c>
    </row>
    <row r="24" spans="1:6" ht="15" thickBot="1" x14ac:dyDescent="0.25">
      <c r="A24" s="12" t="s">
        <v>15</v>
      </c>
      <c r="B24" s="25">
        <v>100</v>
      </c>
      <c r="C24" s="29"/>
      <c r="D24" s="17">
        <f t="shared" si="1"/>
        <v>100</v>
      </c>
      <c r="E24" s="33">
        <v>20</v>
      </c>
      <c r="F24" s="20">
        <f t="shared" si="2"/>
        <v>2000</v>
      </c>
    </row>
    <row r="25" spans="1:6" ht="15" thickTop="1" x14ac:dyDescent="0.2">
      <c r="A25" s="39" t="s">
        <v>50</v>
      </c>
      <c r="B25" s="40"/>
      <c r="C25" s="40"/>
      <c r="D25" s="40"/>
      <c r="E25" s="40"/>
      <c r="F25" s="21">
        <f>SUM(F5:F24)</f>
        <v>509490</v>
      </c>
    </row>
    <row r="26" spans="1:6" ht="15" thickBot="1" x14ac:dyDescent="0.25">
      <c r="A26" s="41" t="s">
        <v>51</v>
      </c>
      <c r="B26" s="42"/>
      <c r="C26" s="42"/>
      <c r="D26" s="42"/>
      <c r="E26" s="42"/>
      <c r="F26" s="22">
        <f>1.17*F25</f>
        <v>596103.29999999993</v>
      </c>
    </row>
    <row r="27" spans="1:6" ht="15" thickTop="1" x14ac:dyDescent="0.2"/>
    <row r="30" spans="1:6" x14ac:dyDescent="0.2">
      <c r="A30" t="s">
        <v>6</v>
      </c>
      <c r="B30"/>
      <c r="C30"/>
      <c r="D30" s="14" t="s">
        <v>52</v>
      </c>
      <c r="F30" s="14" t="s">
        <v>53</v>
      </c>
    </row>
    <row r="31" spans="1:6" ht="15.75" x14ac:dyDescent="0.2">
      <c r="A31" s="2" t="s">
        <v>0</v>
      </c>
      <c r="B31"/>
      <c r="C31"/>
      <c r="D31" s="34" t="s">
        <v>1</v>
      </c>
      <c r="E31" s="34"/>
      <c r="F31" s="35" t="s">
        <v>66</v>
      </c>
    </row>
  </sheetData>
  <sheetProtection algorithmName="SHA-512" hashValue="I31QeYcVRWKHLaCIhb/aQntioDzzkj6fC2O7KZsWBy9F4nALwkj1QhLeKc9hFiakYFtjETV7kGeY69BF27aMWQ==" saltValue="PL3hVOoik4JEYOgOnEihXQ==" spinCount="100000" sheet="1" selectLockedCells="1"/>
  <mergeCells count="9">
    <mergeCell ref="A1:C1"/>
    <mergeCell ref="A3:C3"/>
    <mergeCell ref="A25:E25"/>
    <mergeCell ref="A26:E26"/>
    <mergeCell ref="A12:D12"/>
    <mergeCell ref="D3:F3"/>
    <mergeCell ref="A4:C4"/>
    <mergeCell ref="D4:F4"/>
    <mergeCell ref="A16:C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F27"/>
  <sheetViews>
    <sheetView rightToLeft="1" workbookViewId="0">
      <selection activeCell="C5" sqref="C5"/>
    </sheetView>
  </sheetViews>
  <sheetFormatPr defaultRowHeight="14.25" x14ac:dyDescent="0.2"/>
  <cols>
    <col min="1" max="1" width="35" bestFit="1" customWidth="1"/>
    <col min="2" max="3" width="14" customWidth="1"/>
    <col min="4" max="4" width="8.625" style="14"/>
    <col min="5" max="5" width="8.625" style="4"/>
    <col min="6" max="6" width="12.25" style="14" bestFit="1" customWidth="1"/>
  </cols>
  <sheetData>
    <row r="1" spans="1:6" ht="61.5" customHeight="1" thickBot="1" x14ac:dyDescent="0.35">
      <c r="A1" s="36" t="s">
        <v>7</v>
      </c>
      <c r="B1" s="36"/>
      <c r="C1" s="36"/>
    </row>
    <row r="2" spans="1:6" ht="15" thickTop="1" x14ac:dyDescent="0.2">
      <c r="A2" s="37" t="s">
        <v>10</v>
      </c>
      <c r="B2" s="38"/>
      <c r="C2" s="38"/>
      <c r="D2" s="38"/>
      <c r="E2" s="38"/>
      <c r="F2" s="46"/>
    </row>
    <row r="3" spans="1:6" x14ac:dyDescent="0.2">
      <c r="A3" s="47" t="s">
        <v>17</v>
      </c>
      <c r="B3" s="48"/>
      <c r="C3" s="48"/>
      <c r="D3" s="48"/>
      <c r="E3" s="48"/>
      <c r="F3" s="49"/>
    </row>
    <row r="4" spans="1:6" ht="57" x14ac:dyDescent="0.2">
      <c r="A4" s="6" t="s">
        <v>3</v>
      </c>
      <c r="B4" s="24" t="s">
        <v>2</v>
      </c>
      <c r="C4" s="8" t="s">
        <v>18</v>
      </c>
      <c r="D4" s="15" t="s">
        <v>19</v>
      </c>
      <c r="E4" s="8" t="s">
        <v>20</v>
      </c>
      <c r="F4" s="18" t="s">
        <v>21</v>
      </c>
    </row>
    <row r="5" spans="1:6" ht="28.5" x14ac:dyDescent="0.2">
      <c r="A5" s="9" t="s">
        <v>11</v>
      </c>
      <c r="B5" s="23">
        <v>1000</v>
      </c>
      <c r="C5" s="28"/>
      <c r="D5" s="16">
        <f>B5*(1-C5)</f>
        <v>1000</v>
      </c>
      <c r="E5" s="32">
        <v>150</v>
      </c>
      <c r="F5" s="19">
        <f t="shared" ref="F5:F10" si="0">E5*D5</f>
        <v>150000</v>
      </c>
    </row>
    <row r="6" spans="1:6" ht="42.75" x14ac:dyDescent="0.2">
      <c r="A6" s="9" t="s">
        <v>61</v>
      </c>
      <c r="B6" s="23">
        <v>750</v>
      </c>
      <c r="C6" s="28"/>
      <c r="D6" s="16">
        <f t="shared" ref="D6:D22" si="1">B6*(1-C6)</f>
        <v>750</v>
      </c>
      <c r="E6" s="32">
        <v>10</v>
      </c>
      <c r="F6" s="19">
        <f t="shared" si="0"/>
        <v>7500</v>
      </c>
    </row>
    <row r="7" spans="1:6" ht="28.5" x14ac:dyDescent="0.2">
      <c r="A7" s="10" t="s">
        <v>54</v>
      </c>
      <c r="B7" s="23">
        <v>300</v>
      </c>
      <c r="C7" s="28"/>
      <c r="D7" s="16">
        <f t="shared" si="1"/>
        <v>300</v>
      </c>
      <c r="E7" s="7">
        <v>25</v>
      </c>
      <c r="F7" s="19">
        <f t="shared" si="0"/>
        <v>7500</v>
      </c>
    </row>
    <row r="8" spans="1:6" x14ac:dyDescent="0.2">
      <c r="A8" s="11" t="s">
        <v>12</v>
      </c>
      <c r="B8" s="23">
        <v>470</v>
      </c>
      <c r="C8" s="28"/>
      <c r="D8" s="16">
        <f t="shared" si="1"/>
        <v>470</v>
      </c>
      <c r="E8" s="7">
        <v>5</v>
      </c>
      <c r="F8" s="19">
        <f t="shared" si="0"/>
        <v>2350</v>
      </c>
    </row>
    <row r="9" spans="1:6" ht="28.5" x14ac:dyDescent="0.2">
      <c r="A9" s="11" t="s">
        <v>13</v>
      </c>
      <c r="B9" s="23">
        <v>280</v>
      </c>
      <c r="C9" s="28"/>
      <c r="D9" s="16">
        <f t="shared" si="1"/>
        <v>280</v>
      </c>
      <c r="E9" s="7">
        <v>3</v>
      </c>
      <c r="F9" s="19">
        <f t="shared" si="0"/>
        <v>840</v>
      </c>
    </row>
    <row r="10" spans="1:6" ht="28.5" x14ac:dyDescent="0.2">
      <c r="A10" s="10" t="s">
        <v>8</v>
      </c>
      <c r="B10" s="23">
        <v>250</v>
      </c>
      <c r="C10" s="28"/>
      <c r="D10" s="16">
        <f t="shared" si="1"/>
        <v>250</v>
      </c>
      <c r="E10" s="7">
        <v>4</v>
      </c>
      <c r="F10" s="19">
        <f t="shared" si="0"/>
        <v>1000</v>
      </c>
    </row>
    <row r="11" spans="1:6" ht="14.25" customHeight="1" x14ac:dyDescent="0.2">
      <c r="A11" s="43" t="s">
        <v>4</v>
      </c>
      <c r="B11" s="44"/>
      <c r="C11" s="44"/>
      <c r="D11" s="45"/>
      <c r="E11" s="31"/>
      <c r="F11" s="27"/>
    </row>
    <row r="12" spans="1:6" ht="14.1" customHeight="1" x14ac:dyDescent="0.2">
      <c r="A12" s="9" t="s">
        <v>60</v>
      </c>
      <c r="B12" s="23">
        <v>1300</v>
      </c>
      <c r="C12" s="28"/>
      <c r="D12" s="16">
        <f t="shared" si="1"/>
        <v>1300</v>
      </c>
      <c r="E12" s="7">
        <v>50</v>
      </c>
      <c r="F12" s="19">
        <f>E12*D12</f>
        <v>65000</v>
      </c>
    </row>
    <row r="13" spans="1:6" x14ac:dyDescent="0.2">
      <c r="A13" s="9" t="s">
        <v>16</v>
      </c>
      <c r="B13" s="23">
        <v>250</v>
      </c>
      <c r="C13" s="28"/>
      <c r="D13" s="16">
        <f t="shared" si="1"/>
        <v>250</v>
      </c>
      <c r="E13" s="7">
        <v>50</v>
      </c>
      <c r="F13" s="19">
        <f>E13*D13</f>
        <v>12500</v>
      </c>
    </row>
    <row r="14" spans="1:6" x14ac:dyDescent="0.2">
      <c r="A14" s="9" t="s">
        <v>55</v>
      </c>
      <c r="B14" s="23">
        <v>100</v>
      </c>
      <c r="C14" s="28"/>
      <c r="D14" s="30">
        <f t="shared" si="1"/>
        <v>100</v>
      </c>
      <c r="E14" s="7">
        <v>50</v>
      </c>
      <c r="F14" s="16">
        <f>E14*D14</f>
        <v>5000</v>
      </c>
    </row>
    <row r="15" spans="1:6" ht="14.25" customHeight="1" x14ac:dyDescent="0.2">
      <c r="A15" s="50" t="s">
        <v>5</v>
      </c>
      <c r="B15" s="51"/>
      <c r="C15" s="51"/>
      <c r="D15" s="26"/>
      <c r="E15" s="31"/>
      <c r="F15" s="27"/>
    </row>
    <row r="16" spans="1:6" ht="14.25" customHeight="1" x14ac:dyDescent="0.25">
      <c r="A16" s="10" t="s">
        <v>63</v>
      </c>
      <c r="B16" s="24">
        <v>150</v>
      </c>
      <c r="C16" s="28"/>
      <c r="D16" s="16">
        <f t="shared" si="1"/>
        <v>150</v>
      </c>
      <c r="E16" s="7">
        <v>575</v>
      </c>
      <c r="F16" s="19">
        <f t="shared" ref="F16:F22" si="2">E16*D16</f>
        <v>86250</v>
      </c>
    </row>
    <row r="17" spans="1:6" ht="14.25" customHeight="1" x14ac:dyDescent="0.2">
      <c r="A17" s="10" t="s">
        <v>65</v>
      </c>
      <c r="B17" s="24">
        <v>100</v>
      </c>
      <c r="C17" s="28"/>
      <c r="D17" s="16">
        <f t="shared" si="1"/>
        <v>100</v>
      </c>
      <c r="E17" s="7">
        <v>575</v>
      </c>
      <c r="F17" s="19">
        <f t="shared" si="2"/>
        <v>57500</v>
      </c>
    </row>
    <row r="18" spans="1:6" x14ac:dyDescent="0.2">
      <c r="A18" s="11" t="s">
        <v>56</v>
      </c>
      <c r="B18" s="24">
        <v>130</v>
      </c>
      <c r="C18" s="28"/>
      <c r="D18" s="16">
        <f t="shared" si="1"/>
        <v>130</v>
      </c>
      <c r="E18" s="32">
        <v>10</v>
      </c>
      <c r="F18" s="19">
        <f t="shared" si="2"/>
        <v>1300</v>
      </c>
    </row>
    <row r="19" spans="1:6" x14ac:dyDescent="0.2">
      <c r="A19" s="11" t="s">
        <v>57</v>
      </c>
      <c r="B19" s="24">
        <v>160</v>
      </c>
      <c r="C19" s="28"/>
      <c r="D19" s="16">
        <f t="shared" si="1"/>
        <v>160</v>
      </c>
      <c r="E19" s="7">
        <v>100</v>
      </c>
      <c r="F19" s="19">
        <f t="shared" si="2"/>
        <v>16000</v>
      </c>
    </row>
    <row r="20" spans="1:6" x14ac:dyDescent="0.2">
      <c r="A20" s="11" t="s">
        <v>58</v>
      </c>
      <c r="B20" s="23">
        <v>80</v>
      </c>
      <c r="C20" s="28"/>
      <c r="D20" s="16">
        <f t="shared" si="1"/>
        <v>80</v>
      </c>
      <c r="E20" s="32">
        <v>1000</v>
      </c>
      <c r="F20" s="19">
        <f t="shared" si="2"/>
        <v>80000</v>
      </c>
    </row>
    <row r="21" spans="1:6" ht="28.5" x14ac:dyDescent="0.2">
      <c r="A21" s="11" t="s">
        <v>14</v>
      </c>
      <c r="B21" s="23">
        <v>50</v>
      </c>
      <c r="C21" s="28"/>
      <c r="D21" s="16">
        <f t="shared" si="1"/>
        <v>50</v>
      </c>
      <c r="E21" s="32">
        <v>20</v>
      </c>
      <c r="F21" s="19">
        <f t="shared" si="2"/>
        <v>1000</v>
      </c>
    </row>
    <row r="22" spans="1:6" ht="15" thickBot="1" x14ac:dyDescent="0.25">
      <c r="A22" s="12" t="s">
        <v>15</v>
      </c>
      <c r="B22" s="25">
        <v>100</v>
      </c>
      <c r="C22" s="29"/>
      <c r="D22" s="17">
        <f t="shared" si="1"/>
        <v>100</v>
      </c>
      <c r="E22" s="33">
        <v>20</v>
      </c>
      <c r="F22" s="20">
        <f t="shared" si="2"/>
        <v>2000</v>
      </c>
    </row>
    <row r="23" spans="1:6" ht="15" thickTop="1" x14ac:dyDescent="0.2">
      <c r="A23" s="39" t="s">
        <v>50</v>
      </c>
      <c r="B23" s="40"/>
      <c r="C23" s="40"/>
      <c r="D23" s="40"/>
      <c r="E23" s="40"/>
      <c r="F23" s="21">
        <f>SUM(F4:F22)</f>
        <v>495740</v>
      </c>
    </row>
    <row r="24" spans="1:6" ht="15" thickBot="1" x14ac:dyDescent="0.25">
      <c r="A24" s="41" t="s">
        <v>51</v>
      </c>
      <c r="B24" s="42"/>
      <c r="C24" s="42"/>
      <c r="D24" s="42"/>
      <c r="E24" s="42"/>
      <c r="F24" s="22">
        <f>1.17*F23</f>
        <v>580015.79999999993</v>
      </c>
    </row>
    <row r="25" spans="1:6" ht="15" thickTop="1" x14ac:dyDescent="0.2"/>
    <row r="26" spans="1:6" x14ac:dyDescent="0.2">
      <c r="A26" t="s">
        <v>6</v>
      </c>
      <c r="D26" s="14" t="s">
        <v>52</v>
      </c>
      <c r="F26" s="14" t="s">
        <v>53</v>
      </c>
    </row>
    <row r="27" spans="1:6" ht="31.5" x14ac:dyDescent="0.2">
      <c r="A27" s="1" t="s">
        <v>0</v>
      </c>
      <c r="D27" s="34" t="s">
        <v>1</v>
      </c>
      <c r="E27" s="34"/>
      <c r="F27" s="35" t="s">
        <v>66</v>
      </c>
    </row>
  </sheetData>
  <sheetProtection algorithmName="SHA-512" hashValue="BmEyA1ObDLqwktnDbJ1MLpucgChaxgm9rg8W6fpYVbHX6BIUs/ouN0vUZlRhBAUey21xQk8xtJchpUvx1H/Whg==" saltValue="xbihwNF45MvtW6kkltSTHQ==" spinCount="100000" sheet="1" selectLockedCells="1"/>
  <mergeCells count="9">
    <mergeCell ref="A24:E24"/>
    <mergeCell ref="A11:D11"/>
    <mergeCell ref="A15:C15"/>
    <mergeCell ref="A23:E23"/>
    <mergeCell ref="A1:C1"/>
    <mergeCell ref="A2:C2"/>
    <mergeCell ref="A3:C3"/>
    <mergeCell ref="D2:F2"/>
    <mergeCell ref="D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כמויות לצורך שקלול</vt:lpstr>
      <vt:lpstr>הצעת מחיר לאשכול א</vt:lpstr>
      <vt:lpstr>הצעת מחיר לאשכול 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Ziv Yigael</dc:creator>
  <cp:lastModifiedBy>Ziv Yigael</cp:lastModifiedBy>
  <cp:lastPrinted>2020-09-22T07:34:19Z</cp:lastPrinted>
  <dcterms:created xsi:type="dcterms:W3CDTF">2020-08-12T05:28:26Z</dcterms:created>
  <dcterms:modified xsi:type="dcterms:W3CDTF">2021-01-21T10:28:41Z</dcterms:modified>
</cp:coreProperties>
</file>