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0" windowHeight="7800"/>
  </bookViews>
  <sheets>
    <sheet name="מחוון" sheetId="1" r:id="rId1"/>
    <sheet name="קריטריונים" sheetId="2" r:id="rId2"/>
    <sheet name="סיכום הצעות" sheetId="3" r:id="rId3"/>
  </sheets>
  <definedNames>
    <definedName name="_xlnm.Print_Area" localSheetId="0">מחוון!$A$1:$K$63</definedName>
    <definedName name="_xlnm.Print_Area" localSheetId="2">'סיכום הצעות'!$A$1:$L$30</definedName>
    <definedName name="_xlnm.Print_Area" localSheetId="1">קריטריונים!$A$1:$M$27</definedName>
    <definedName name="_xlnm.Print_Titles" localSheetId="0">מחוון!$1:$3</definedName>
  </definedNames>
  <calcPr calcId="145621"/>
</workbook>
</file>

<file path=xl/calcChain.xml><?xml version="1.0" encoding="utf-8"?>
<calcChain xmlns="http://schemas.openxmlformats.org/spreadsheetml/2006/main">
  <c r="H58" i="1" l="1"/>
  <c r="H54" i="1"/>
  <c r="E51" i="1"/>
  <c r="H50" i="1"/>
  <c r="E47" i="1"/>
  <c r="L46" i="1"/>
  <c r="H46" i="1"/>
  <c r="L35" i="1"/>
  <c r="H35" i="1"/>
  <c r="H39" i="1"/>
  <c r="H25" i="1"/>
  <c r="E28" i="1"/>
  <c r="H27" i="1"/>
  <c r="E32" i="1"/>
  <c r="H31" i="1"/>
  <c r="L5" i="1"/>
  <c r="C25" i="3"/>
  <c r="H7" i="3"/>
  <c r="J3" i="3"/>
  <c r="H3" i="3"/>
  <c r="L1" i="3"/>
  <c r="D15" i="2"/>
  <c r="D13" i="2"/>
  <c r="D9" i="2"/>
  <c r="D7" i="2"/>
  <c r="M1" i="2"/>
  <c r="H45" i="1"/>
  <c r="H44" i="1"/>
  <c r="L43" i="1"/>
  <c r="H43" i="1"/>
  <c r="H41" i="1"/>
  <c r="E22" i="1"/>
  <c r="L21" i="1"/>
  <c r="H21" i="1"/>
  <c r="H20" i="1"/>
  <c r="H19" i="1"/>
  <c r="L18" i="1"/>
  <c r="H18" i="1"/>
  <c r="L17" i="1"/>
  <c r="H17" i="1"/>
  <c r="E14" i="1"/>
  <c r="H13" i="1"/>
  <c r="E10" i="1"/>
  <c r="H9" i="1"/>
  <c r="E6" i="1"/>
  <c r="H5" i="1"/>
  <c r="M3" i="1"/>
</calcChain>
</file>

<file path=xl/sharedStrings.xml><?xml version="1.0" encoding="utf-8"?>
<sst xmlns="http://schemas.openxmlformats.org/spreadsheetml/2006/main" count="249" uniqueCount="157">
  <si>
    <t>מס' מציע: ______________________</t>
  </si>
  <si>
    <t>מינ'</t>
  </si>
  <si>
    <t>מקס'</t>
  </si>
  <si>
    <t>סעיף ראשי</t>
  </si>
  <si>
    <t>סעיף משנה</t>
  </si>
  <si>
    <t>ההיקף הנדרש</t>
  </si>
  <si>
    <t>מרכיב ציון</t>
  </si>
  <si>
    <t>משקל</t>
  </si>
  <si>
    <t>היקף שהוצג</t>
  </si>
  <si>
    <t>ציון משוקלל לסעיף</t>
  </si>
  <si>
    <t>ציון כולל</t>
  </si>
  <si>
    <t>היקף מינימום</t>
  </si>
  <si>
    <t>היקף מקסימום</t>
  </si>
  <si>
    <t>הפרש</t>
  </si>
  <si>
    <t>ניסיון המציע</t>
  </si>
  <si>
    <t>פסול</t>
  </si>
  <si>
    <t>התאמת הניסיון המוצג לנדרש במכרז</t>
  </si>
  <si>
    <t>ציון 1 - 10</t>
  </si>
  <si>
    <t>חוות דעת על המציע</t>
  </si>
  <si>
    <t>חוות דעת שנלקחה מאנשי הקשר כפי שמפורט בטופס בדיקת ההצעות</t>
  </si>
  <si>
    <t>חוות דעת מס' 1</t>
  </si>
  <si>
    <t>חוות דעת מס' 2</t>
  </si>
  <si>
    <t>חוות דעת מס' 3</t>
  </si>
  <si>
    <t>צוות המציע</t>
  </si>
  <si>
    <t>מנהל הפרוייקט</t>
  </si>
  <si>
    <t xml:space="preserve">הכשרה רלוונטית נוספת </t>
  </si>
  <si>
    <t>+1</t>
  </si>
  <si>
    <t>חוות דעת על מנהל הפרויקט עפ"י חוות דעת שנלקחה מאנשי הקשר כפי שמפורט בטופס בדיקת ההצעות</t>
  </si>
  <si>
    <t>שם וחתימה</t>
  </si>
  <si>
    <t>הערה : בכל הקשור לתנאי סף - אם פסול באחד הפרטים ההצעה תפסל על הסף ולא ייערך שיקלול של המרכיבים האחרים</t>
  </si>
  <si>
    <t>המשרד</t>
  </si>
  <si>
    <t xml:space="preserve">משרד החינוך </t>
  </si>
  <si>
    <t>מכרז מס':</t>
  </si>
  <si>
    <t>דף:</t>
  </si>
  <si>
    <t>קוד מכרז:</t>
  </si>
  <si>
    <t>היחידה</t>
  </si>
  <si>
    <t>מתוך:</t>
  </si>
  <si>
    <t>תאריך עדכון:</t>
  </si>
  <si>
    <t>פרוט הנושא</t>
  </si>
  <si>
    <t>יחידת ספירה</t>
  </si>
  <si>
    <t>הצעה:</t>
  </si>
  <si>
    <t>הערות</t>
  </si>
  <si>
    <t>יחסי</t>
  </si>
  <si>
    <t>ערך</t>
  </si>
  <si>
    <t>ציון</t>
  </si>
  <si>
    <t>נסיון המציע</t>
  </si>
  <si>
    <t>עפ"י היקפים מינימליים נדרשים</t>
  </si>
  <si>
    <t>עפ"י המחוון</t>
  </si>
  <si>
    <t>התאמה של נסיון המציע לפעילות הנדרשת במכרז</t>
  </si>
  <si>
    <r>
      <t xml:space="preserve">ציון </t>
    </r>
    <r>
      <rPr>
        <sz val="9"/>
        <rFont val="Arial"/>
        <family val="2"/>
        <charset val="177"/>
      </rPr>
      <t>1-10</t>
    </r>
  </si>
  <si>
    <t>ציון משוקלל לנושא</t>
  </si>
  <si>
    <t>חוות דעת</t>
  </si>
  <si>
    <t>מנהל הפרויקט</t>
  </si>
  <si>
    <t>ניסיון של מנהל הפרויקט</t>
  </si>
  <si>
    <t>הכשרה של מנהל הפרויקט</t>
  </si>
  <si>
    <t>חוות דעת על מנהל הפרויקט</t>
  </si>
  <si>
    <t>הצעת המחיר</t>
  </si>
  <si>
    <t>יחידת חישוב</t>
  </si>
  <si>
    <t>כמות</t>
  </si>
  <si>
    <t>סה"כ הצעת המחיר ללא מע"מ</t>
  </si>
  <si>
    <t>סה"כ הצעת המחיר כולל מע"מ</t>
  </si>
  <si>
    <t>משרד החינוך</t>
  </si>
  <si>
    <t>סה"כ משקל סעיפי איכות:</t>
  </si>
  <si>
    <t>משקל מחיר:</t>
  </si>
  <si>
    <t>הערכה כוללת</t>
  </si>
  <si>
    <t>מספר</t>
  </si>
  <si>
    <t>שם המציע</t>
  </si>
  <si>
    <t>הקריטריון</t>
  </si>
  <si>
    <t>נסיון הגוף המציע</t>
  </si>
  <si>
    <t>ציון סעיפי האיכות</t>
  </si>
  <si>
    <t>מחיר משוקלל</t>
  </si>
  <si>
    <t>ציון המחיר</t>
  </si>
  <si>
    <t>ציון סופי משוקלל</t>
  </si>
  <si>
    <t>דירוג יחסי</t>
  </si>
  <si>
    <t>משקל יחסי =&gt;</t>
  </si>
  <si>
    <t>ציון מוחלט =&gt;</t>
  </si>
  <si>
    <t>ציון יחסי  =&gt;&gt;</t>
  </si>
  <si>
    <t>משקל סעיפי האיכות</t>
  </si>
  <si>
    <t>משקל  מחיר</t>
  </si>
  <si>
    <t>סה"כ</t>
  </si>
  <si>
    <t>ציון מעבר מציון כולל של סעיפי האיכות לציון המחיר</t>
  </si>
  <si>
    <t xml:space="preserve">ציון מינימום נדרש בכל אחד מסעיפי האיכות בפני עצמו הינו </t>
  </si>
  <si>
    <t>הנושא: ארגון, ליווי ובקרה כוללת על הפעלת תוכנית "בתי ספר של החופש הגדול" במוסדות החינוך</t>
  </si>
  <si>
    <t xml:space="preserve">אגף א' לחינוך יסודי </t>
  </si>
  <si>
    <t>ניסיון והכשרה של רכז נתונים ודוחות</t>
  </si>
  <si>
    <t>ביצוע בקרה במוסד בו פועלות 1-3 מסגרות</t>
  </si>
  <si>
    <t>ביצוע בקרה במוסד בו פועלות 4-6 מסגרות</t>
  </si>
  <si>
    <t>ביצוע בקרה במוסד בו פועלות 7-10 מסגרות</t>
  </si>
  <si>
    <t>נשאל אחד במסגרת הסקר הטלפוני</t>
  </si>
  <si>
    <t>רשות</t>
  </si>
  <si>
    <t>מוסד</t>
  </si>
  <si>
    <t>בקרה במוסד</t>
  </si>
  <si>
    <t>נשאל</t>
  </si>
  <si>
    <t>ניסיון בביצוע פרוייקטים יעודיים של בקרה</t>
  </si>
  <si>
    <r>
      <t>שנות ניסיון בביצוע הפעילות</t>
    </r>
    <r>
      <rPr>
        <b/>
        <sz val="11"/>
        <color indexed="10"/>
        <rFont val="Arial"/>
        <family val="2"/>
      </rPr>
      <t/>
    </r>
  </si>
  <si>
    <t>פחות מ- 3 שנים</t>
  </si>
  <si>
    <t>3 שנים</t>
  </si>
  <si>
    <t>4-6 שנים</t>
  </si>
  <si>
    <t>7 שנים ומעלה</t>
  </si>
  <si>
    <t>לכל שנה +0.75</t>
  </si>
  <si>
    <t>מספר אתרי פעילות של לקוחות חיצוניים</t>
  </si>
  <si>
    <t>500 אתרים</t>
  </si>
  <si>
    <t>פחות מ- 500 אתרים</t>
  </si>
  <si>
    <t>501- 999 אתרים</t>
  </si>
  <si>
    <t>1000 אתרים ומעלה</t>
  </si>
  <si>
    <t>לכל אתר +0.006</t>
  </si>
  <si>
    <t>מספר עובדי בקרה</t>
  </si>
  <si>
    <t>פחות מ- 20 עובדים</t>
  </si>
  <si>
    <t>20 עובדים</t>
  </si>
  <si>
    <t>21-39 עובדים</t>
  </si>
  <si>
    <t>40 עובדים ומעלה</t>
  </si>
  <si>
    <t>לכל עובד +0.15</t>
  </si>
  <si>
    <t xml:space="preserve">שנות ניסיון בניהול פרוייקטים של בקרה עבור לקוחות חיצוניים </t>
  </si>
  <si>
    <t>עדיפות לבעל ניסיון בבקרה על פרוייקטים בתחום החינוך (הפורמלי או החינוך הבלתי פורמלי).</t>
  </si>
  <si>
    <t>אינו בעל ניסיון בבקרה על פרוייקטים בתחום החינוך</t>
  </si>
  <si>
    <t>בעל ניסיון בבקרה על פרוייקטים בתחום החינוך</t>
  </si>
  <si>
    <t>מספר אתרי פעילות של לקוחות חיצוניים בשנה</t>
  </si>
  <si>
    <t>פחות מ- 200 אתרים</t>
  </si>
  <si>
    <t>200 אתרים</t>
  </si>
  <si>
    <t>201-399 אתרים</t>
  </si>
  <si>
    <t>400 אתרים ומעלה</t>
  </si>
  <si>
    <t>לכל אתר +0.015</t>
  </si>
  <si>
    <t xml:space="preserve">מספר מחוזות גיאוגרפיים שלפחות אחד מהם הוא בצפון או בדרום. </t>
  </si>
  <si>
    <t>פחות מ- 2 מחוזות</t>
  </si>
  <si>
    <t>2 מחוזות</t>
  </si>
  <si>
    <t>3-6 מחוזות</t>
  </si>
  <si>
    <t>7 מחוזות</t>
  </si>
  <si>
    <t>לכל מחוז +0.60</t>
  </si>
  <si>
    <t>הכשרה של תואר אקדמי</t>
  </si>
  <si>
    <t>פחות מתואר ראשון</t>
  </si>
  <si>
    <t>תואר ראשון</t>
  </si>
  <si>
    <t>תואר שני</t>
  </si>
  <si>
    <t>עדיפות לבעל תואר בחינוך ו/או במינהל החינוך</t>
  </si>
  <si>
    <t>אינו בעל תואר בחינוך ו/או במינהל החינוך</t>
  </si>
  <si>
    <t>בעל תואר בחינוך ו/או במינהל החינוך</t>
  </si>
  <si>
    <t xml:space="preserve">בעל ידע ושליטה ברמה גבוהה בתוכנות האופיס </t>
  </si>
  <si>
    <t xml:space="preserve">אינו בעל ידע ושליטה ברמה גבוהה בתוכנות האופיס </t>
  </si>
  <si>
    <t xml:space="preserve">שנות ניסיון בריכוז נתונים והפקת דוחות בפרוייקטים המבוצעים עבור לקוחות חיצוניים </t>
  </si>
  <si>
    <t>רכז נתונים ודוחת</t>
  </si>
  <si>
    <t>מקורות דיווח חיצוניים מהם מתקבלים הנתונים</t>
  </si>
  <si>
    <t>פחות מ- 100 מקורות דיווח</t>
  </si>
  <si>
    <t>100 מקורות דיווח</t>
  </si>
  <si>
    <t>101-199 מקורות דיווח</t>
  </si>
  <si>
    <t>200 מקורות דיווח ומעלה</t>
  </si>
  <si>
    <t>לכל מקור +0.03</t>
  </si>
  <si>
    <t>התאמה הניסיון שהוצג בהצעה</t>
  </si>
  <si>
    <t>מפגש הדרכה</t>
  </si>
  <si>
    <t xml:space="preserve">ארגון וביצוע מפגש הדרכה מחוזי </t>
  </si>
  <si>
    <t>ניסיון בביצוע פרוייקטים ייעודים של בקרה עבור לקוחות חיצוניים והתמקדה בנושאים ותהליכים בתחום החינוך או רווחה או בריאות באחד או יותר מהנושאים הבאים: תוכניות עבודה, תקינת עובדים, תקן שעות, תקצוב, בטיחות</t>
  </si>
  <si>
    <t xml:space="preserve">רכז נתונים </t>
  </si>
  <si>
    <t>פעילות במוסד שנכלל בפועל בתוכנית.</t>
  </si>
  <si>
    <t>4-5 שנים</t>
  </si>
  <si>
    <t>6 שנים ומעלה</t>
  </si>
  <si>
    <t>לכל שנה +1.00</t>
  </si>
  <si>
    <t>ביצוע בקרה במוסד בו פועלות 11 מסגרות ומעלה</t>
  </si>
  <si>
    <t>פעילות ברשות שנכללה בפועל בתוכנית.</t>
  </si>
  <si>
    <t>3/2.2018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</si>
</sst>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0"/>
      <name val="Arial"/>
      <charset val="177"/>
    </font>
    <font>
      <sz val="10"/>
      <name val="Arial"/>
      <charset val="177"/>
    </font>
    <font>
      <b/>
      <sz val="1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2"/>
      <name val="David"/>
      <family val="2"/>
      <charset val="177"/>
    </font>
    <font>
      <b/>
      <sz val="14"/>
      <name val="David"/>
      <family val="2"/>
      <charset val="177"/>
    </font>
    <font>
      <b/>
      <sz val="11"/>
      <name val="David"/>
      <family val="2"/>
      <charset val="177"/>
    </font>
    <font>
      <b/>
      <sz val="11"/>
      <name val="Arial"/>
      <family val="2"/>
      <charset val="177"/>
    </font>
    <font>
      <b/>
      <sz val="9"/>
      <name val="David"/>
      <family val="2"/>
      <charset val="177"/>
    </font>
    <font>
      <b/>
      <sz val="8"/>
      <name val="Arial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b/>
      <sz val="10"/>
      <name val="Arial"/>
      <family val="2"/>
      <charset val="177"/>
    </font>
    <font>
      <sz val="11"/>
      <name val="David"/>
      <family val="2"/>
      <charset val="177"/>
    </font>
    <font>
      <sz val="72"/>
      <name val="David"/>
      <family val="2"/>
      <charset val="177"/>
    </font>
    <font>
      <sz val="9"/>
      <name val="David"/>
      <family val="2"/>
      <charset val="177"/>
    </font>
    <font>
      <sz val="9"/>
      <name val="Arial"/>
      <family val="2"/>
      <charset val="177"/>
    </font>
    <font>
      <sz val="9"/>
      <name val="Arial"/>
      <family val="2"/>
    </font>
    <font>
      <b/>
      <sz val="9"/>
      <name val="Arial"/>
      <family val="2"/>
      <charset val="177"/>
    </font>
    <font>
      <b/>
      <sz val="9"/>
      <name val="Arial"/>
      <family val="2"/>
    </font>
    <font>
      <b/>
      <i/>
      <sz val="11"/>
      <name val="David"/>
      <family val="2"/>
      <charset val="177"/>
    </font>
    <font>
      <sz val="8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0"/>
      <name val="Arial"/>
      <family val="2"/>
    </font>
    <font>
      <b/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medium">
        <color indexed="64"/>
      </bottom>
      <diagonal style="dotted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thin">
        <color indexed="64"/>
      </bottom>
      <diagonal style="dotted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3">
    <xf numFmtId="0" fontId="0" fillId="0" borderId="0" xfId="0"/>
    <xf numFmtId="0" fontId="2" fillId="0" borderId="0" xfId="0" applyFont="1" applyAlignment="1"/>
    <xf numFmtId="0" fontId="2" fillId="0" borderId="0" xfId="0" applyFont="1" applyFill="1" applyBorder="1" applyAlignment="1"/>
    <xf numFmtId="3" fontId="2" fillId="0" borderId="0" xfId="0" applyNumberFormat="1" applyFont="1" applyFill="1" applyBorder="1" applyAlignment="1"/>
    <xf numFmtId="9" fontId="3" fillId="0" borderId="0" xfId="0" applyNumberFormat="1" applyFont="1" applyFill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/>
    <xf numFmtId="3" fontId="0" fillId="0" borderId="0" xfId="0" applyNumberFormat="1"/>
    <xf numFmtId="0" fontId="5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 readingOrder="2"/>
    </xf>
    <xf numFmtId="0" fontId="5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3" fontId="3" fillId="0" borderId="14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0" borderId="19" xfId="0" applyFont="1" applyBorder="1" applyAlignment="1">
      <alignment horizontal="center" vertical="center" wrapText="1" readingOrder="2"/>
    </xf>
    <xf numFmtId="0" fontId="5" fillId="0" borderId="20" xfId="0" applyFont="1" applyBorder="1" applyAlignment="1">
      <alignment horizontal="center" vertical="center" wrapText="1"/>
    </xf>
    <xf numFmtId="0" fontId="5" fillId="0" borderId="20" xfId="0" quotePrefix="1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 readingOrder="2"/>
    </xf>
    <xf numFmtId="0" fontId="5" fillId="0" borderId="27" xfId="0" applyFont="1" applyBorder="1" applyAlignment="1">
      <alignment horizontal="center" vertical="center" wrapText="1"/>
    </xf>
    <xf numFmtId="17" fontId="5" fillId="0" borderId="19" xfId="0" applyNumberFormat="1" applyFont="1" applyBorder="1" applyAlignment="1">
      <alignment horizontal="center" vertical="center" wrapText="1" readingOrder="2"/>
    </xf>
    <xf numFmtId="9" fontId="5" fillId="0" borderId="11" xfId="1" applyFont="1" applyFill="1" applyBorder="1" applyAlignment="1">
      <alignment horizontal="center" vertical="center" wrapText="1"/>
    </xf>
    <xf numFmtId="3" fontId="5" fillId="0" borderId="43" xfId="0" applyNumberFormat="1" applyFont="1" applyBorder="1" applyAlignment="1">
      <alignment horizontal="center" vertical="center" wrapText="1" readingOrder="2"/>
    </xf>
    <xf numFmtId="4" fontId="5" fillId="0" borderId="43" xfId="0" applyNumberFormat="1" applyFont="1" applyBorder="1" applyAlignment="1">
      <alignment horizontal="center" vertical="center" wrapText="1" readingOrder="2"/>
    </xf>
    <xf numFmtId="9" fontId="5" fillId="0" borderId="19" xfId="1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 readingOrder="2"/>
    </xf>
    <xf numFmtId="4" fontId="5" fillId="0" borderId="1" xfId="0" applyNumberFormat="1" applyFont="1" applyBorder="1" applyAlignment="1">
      <alignment horizontal="center" vertical="center" wrapText="1" readingOrder="2"/>
    </xf>
    <xf numFmtId="9" fontId="5" fillId="0" borderId="28" xfId="1" applyFont="1" applyFill="1" applyBorder="1" applyAlignment="1">
      <alignment horizontal="center" vertical="center" wrapText="1"/>
    </xf>
    <xf numFmtId="3" fontId="5" fillId="0" borderId="29" xfId="0" applyNumberFormat="1" applyFont="1" applyBorder="1" applyAlignment="1">
      <alignment horizontal="center" vertical="center" wrapText="1" readingOrder="2"/>
    </xf>
    <xf numFmtId="4" fontId="5" fillId="0" borderId="29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center" readingOrder="2"/>
    </xf>
    <xf numFmtId="0" fontId="5" fillId="0" borderId="48" xfId="0" applyFont="1" applyBorder="1" applyAlignment="1">
      <alignment horizontal="center" vertical="center" wrapText="1" readingOrder="2"/>
    </xf>
    <xf numFmtId="17" fontId="5" fillId="0" borderId="48" xfId="0" applyNumberFormat="1" applyFont="1" applyBorder="1" applyAlignment="1">
      <alignment horizontal="center" vertical="center" wrapText="1" readingOrder="2"/>
    </xf>
    <xf numFmtId="0" fontId="5" fillId="0" borderId="28" xfId="0" applyFont="1" applyBorder="1" applyAlignment="1">
      <alignment horizontal="center" vertical="center" wrapText="1" readingOrder="2"/>
    </xf>
    <xf numFmtId="0" fontId="5" fillId="0" borderId="11" xfId="0" applyFont="1" applyFill="1" applyBorder="1" applyAlignment="1">
      <alignment horizontal="center" vertical="center" wrapText="1" readingOrder="2"/>
    </xf>
    <xf numFmtId="0" fontId="5" fillId="0" borderId="49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 readingOrder="2"/>
    </xf>
    <xf numFmtId="0" fontId="5" fillId="0" borderId="50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 readingOrder="2"/>
    </xf>
    <xf numFmtId="0" fontId="5" fillId="0" borderId="51" xfId="0" applyFont="1" applyFill="1" applyBorder="1" applyAlignment="1">
      <alignment horizontal="center" vertical="center" wrapText="1"/>
    </xf>
    <xf numFmtId="9" fontId="5" fillId="0" borderId="48" xfId="1" applyFont="1" applyFill="1" applyBorder="1" applyAlignment="1">
      <alignment horizontal="center" vertical="center" wrapText="1"/>
    </xf>
    <xf numFmtId="9" fontId="5" fillId="0" borderId="21" xfId="1" applyFont="1" applyFill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0" fillId="0" borderId="57" xfId="0" applyBorder="1"/>
    <xf numFmtId="0" fontId="0" fillId="0" borderId="0" xfId="0" applyBorder="1" applyAlignment="1">
      <alignment horizontal="center" vertical="center"/>
    </xf>
    <xf numFmtId="0" fontId="0" fillId="0" borderId="0" xfId="0" applyBorder="1"/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60" xfId="0" applyFont="1" applyFill="1" applyBorder="1" applyAlignment="1">
      <alignment horizontal="centerContinuous" vertical="center" readingOrder="2"/>
    </xf>
    <xf numFmtId="0" fontId="10" fillId="0" borderId="61" xfId="0" applyFont="1" applyFill="1" applyBorder="1" applyAlignment="1">
      <alignment horizontal="center" vertical="center" readingOrder="2"/>
    </xf>
    <xf numFmtId="0" fontId="11" fillId="0" borderId="62" xfId="0" applyFont="1" applyFill="1" applyBorder="1" applyAlignment="1">
      <alignment horizontal="center" vertical="center" readingOrder="2"/>
    </xf>
    <xf numFmtId="0" fontId="11" fillId="0" borderId="60" xfId="0" applyFont="1" applyFill="1" applyBorder="1" applyAlignment="1">
      <alignment vertical="center"/>
    </xf>
    <xf numFmtId="0" fontId="12" fillId="0" borderId="63" xfId="0" applyFont="1" applyFill="1" applyBorder="1" applyAlignment="1">
      <alignment horizontal="center" vertical="center"/>
    </xf>
    <xf numFmtId="0" fontId="13" fillId="0" borderId="61" xfId="0" applyFont="1" applyFill="1" applyBorder="1" applyAlignment="1">
      <alignment horizontal="right" vertical="center"/>
    </xf>
    <xf numFmtId="0" fontId="13" fillId="0" borderId="61" xfId="0" applyFont="1" applyFill="1" applyBorder="1" applyAlignment="1">
      <alignment horizontal="left" vertical="center"/>
    </xf>
    <xf numFmtId="0" fontId="14" fillId="0" borderId="63" xfId="0" applyFont="1" applyFill="1" applyBorder="1" applyAlignment="1">
      <alignment vertical="center"/>
    </xf>
    <xf numFmtId="0" fontId="15" fillId="0" borderId="0" xfId="0" applyFont="1" applyFill="1" applyAlignment="1">
      <alignment readingOrder="2"/>
    </xf>
    <xf numFmtId="0" fontId="11" fillId="0" borderId="64" xfId="0" applyFont="1" applyFill="1" applyBorder="1" applyAlignment="1">
      <alignment horizontal="center" vertical="center" readingOrder="2"/>
    </xf>
    <xf numFmtId="0" fontId="9" fillId="0" borderId="65" xfId="0" applyFont="1" applyFill="1" applyBorder="1" applyAlignment="1">
      <alignment horizontal="center" vertical="center" readingOrder="2"/>
    </xf>
    <xf numFmtId="0" fontId="16" fillId="0" borderId="66" xfId="0" applyFont="1" applyFill="1" applyBorder="1" applyAlignment="1">
      <alignment horizontal="center" vertical="center" readingOrder="2"/>
    </xf>
    <xf numFmtId="0" fontId="11" fillId="0" borderId="64" xfId="0" applyFont="1" applyFill="1" applyBorder="1" applyAlignment="1">
      <alignment vertical="center"/>
    </xf>
    <xf numFmtId="0" fontId="12" fillId="0" borderId="67" xfId="0" applyFont="1" applyFill="1" applyBorder="1" applyAlignment="1">
      <alignment horizontal="center" vertical="center"/>
    </xf>
    <xf numFmtId="0" fontId="13" fillId="0" borderId="65" xfId="0" applyFont="1" applyFill="1" applyBorder="1" applyAlignment="1">
      <alignment horizontal="right" vertical="center"/>
    </xf>
    <xf numFmtId="0" fontId="13" fillId="0" borderId="65" xfId="0" applyFont="1" applyFill="1" applyBorder="1" applyAlignment="1">
      <alignment horizontal="left" vertical="center"/>
    </xf>
    <xf numFmtId="22" fontId="17" fillId="0" borderId="67" xfId="0" applyNumberFormat="1" applyFont="1" applyFill="1" applyBorder="1" applyAlignment="1">
      <alignment horizontal="center" vertical="center"/>
    </xf>
    <xf numFmtId="0" fontId="18" fillId="0" borderId="63" xfId="0" applyFont="1" applyFill="1" applyBorder="1" applyAlignment="1">
      <alignment horizontal="center" vertical="center" wrapText="1" readingOrder="2"/>
    </xf>
    <xf numFmtId="0" fontId="18" fillId="0" borderId="57" xfId="0" applyFont="1" applyFill="1" applyBorder="1" applyAlignment="1">
      <alignment horizontal="center" vertical="center" wrapText="1" readingOrder="2"/>
    </xf>
    <xf numFmtId="0" fontId="12" fillId="0" borderId="68" xfId="0" applyFont="1" applyFill="1" applyBorder="1" applyAlignment="1">
      <alignment horizontal="center" vertical="center" wrapText="1" readingOrder="2"/>
    </xf>
    <xf numFmtId="0" fontId="15" fillId="0" borderId="0" xfId="0" applyFont="1" applyFill="1" applyAlignment="1">
      <alignment horizontal="center" vertical="center" wrapText="1" readingOrder="2"/>
    </xf>
    <xf numFmtId="0" fontId="18" fillId="0" borderId="67" xfId="0" applyFont="1" applyFill="1" applyBorder="1" applyAlignment="1">
      <alignment horizontal="center" vertical="center" wrapText="1" readingOrder="2"/>
    </xf>
    <xf numFmtId="0" fontId="18" fillId="0" borderId="65" xfId="0" applyFont="1" applyFill="1" applyBorder="1" applyAlignment="1">
      <alignment horizontal="center" vertical="center" wrapText="1" readingOrder="2"/>
    </xf>
    <xf numFmtId="0" fontId="18" fillId="0" borderId="69" xfId="0" applyFont="1" applyFill="1" applyBorder="1" applyAlignment="1">
      <alignment horizontal="center" vertical="center" wrapText="1" readingOrder="2"/>
    </xf>
    <xf numFmtId="0" fontId="19" fillId="0" borderId="0" xfId="0" applyFont="1" applyFill="1" applyAlignment="1">
      <alignment horizontal="center" vertical="center" wrapText="1" readingOrder="2"/>
    </xf>
    <xf numFmtId="0" fontId="15" fillId="0" borderId="71" xfId="0" applyFont="1" applyFill="1" applyBorder="1" applyAlignment="1">
      <alignment horizontal="center" vertical="center" wrapText="1" readingOrder="2"/>
    </xf>
    <xf numFmtId="0" fontId="20" fillId="0" borderId="72" xfId="0" applyFont="1" applyFill="1" applyBorder="1" applyAlignment="1">
      <alignment horizontal="center" vertical="center" wrapText="1" readingOrder="2"/>
    </xf>
    <xf numFmtId="9" fontId="21" fillId="0" borderId="68" xfId="0" applyNumberFormat="1" applyFont="1" applyFill="1" applyBorder="1" applyAlignment="1">
      <alignment horizontal="center" vertical="center" wrapText="1" readingOrder="2"/>
    </xf>
    <xf numFmtId="4" fontId="22" fillId="0" borderId="57" xfId="0" applyNumberFormat="1" applyFont="1" applyFill="1" applyBorder="1" applyAlignment="1">
      <alignment horizontal="center" vertical="center" wrapText="1" readingOrder="2"/>
    </xf>
    <xf numFmtId="4" fontId="22" fillId="0" borderId="73" xfId="0" applyNumberFormat="1" applyFont="1" applyFill="1" applyBorder="1" applyAlignment="1">
      <alignment horizontal="center" vertical="center" wrapText="1" readingOrder="2"/>
    </xf>
    <xf numFmtId="0" fontId="13" fillId="0" borderId="68" xfId="0" applyFont="1" applyFill="1" applyBorder="1" applyAlignment="1">
      <alignment horizontal="center" vertical="center" wrapText="1" readingOrder="2"/>
    </xf>
    <xf numFmtId="0" fontId="15" fillId="0" borderId="75" xfId="0" applyFont="1" applyFill="1" applyBorder="1" applyAlignment="1">
      <alignment horizontal="center" vertical="center" wrapText="1" readingOrder="2"/>
    </xf>
    <xf numFmtId="4" fontId="22" fillId="0" borderId="75" xfId="0" applyNumberFormat="1" applyFont="1" applyFill="1" applyBorder="1" applyAlignment="1">
      <alignment horizontal="center" vertical="center" wrapText="1" readingOrder="2"/>
    </xf>
    <xf numFmtId="0" fontId="15" fillId="0" borderId="77" xfId="0" applyFont="1" applyFill="1" applyBorder="1" applyAlignment="1">
      <alignment horizontal="center" vertical="center" wrapText="1" readingOrder="2"/>
    </xf>
    <xf numFmtId="9" fontId="21" fillId="0" borderId="78" xfId="0" applyNumberFormat="1" applyFont="1" applyFill="1" applyBorder="1" applyAlignment="1">
      <alignment horizontal="center" vertical="center" wrapText="1" readingOrder="2"/>
    </xf>
    <xf numFmtId="4" fontId="22" fillId="0" borderId="79" xfId="0" applyNumberFormat="1" applyFont="1" applyFill="1" applyBorder="1" applyAlignment="1">
      <alignment horizontal="center" vertical="center" wrapText="1" readingOrder="2"/>
    </xf>
    <xf numFmtId="0" fontId="13" fillId="0" borderId="78" xfId="0" applyFont="1" applyFill="1" applyBorder="1" applyAlignment="1">
      <alignment horizontal="center" vertical="center" wrapText="1" readingOrder="2"/>
    </xf>
    <xf numFmtId="0" fontId="11" fillId="2" borderId="81" xfId="0" applyFont="1" applyFill="1" applyBorder="1" applyAlignment="1">
      <alignment horizontal="center" vertical="center" wrapText="1" readingOrder="2"/>
    </xf>
    <xf numFmtId="0" fontId="13" fillId="2" borderId="82" xfId="0" applyFont="1" applyFill="1" applyBorder="1" applyAlignment="1">
      <alignment horizontal="center" vertical="center" wrapText="1" readingOrder="2"/>
    </xf>
    <xf numFmtId="9" fontId="23" fillId="2" borderId="83" xfId="0" applyNumberFormat="1" applyFont="1" applyFill="1" applyBorder="1" applyAlignment="1">
      <alignment horizontal="center" vertical="center" wrapText="1" readingOrder="2"/>
    </xf>
    <xf numFmtId="4" fontId="24" fillId="2" borderId="84" xfId="0" applyNumberFormat="1" applyFont="1" applyFill="1" applyBorder="1" applyAlignment="1">
      <alignment horizontal="center" vertical="center" wrapText="1" readingOrder="2"/>
    </xf>
    <xf numFmtId="4" fontId="24" fillId="2" borderId="85" xfId="0" applyNumberFormat="1" applyFont="1" applyFill="1" applyBorder="1" applyAlignment="1">
      <alignment horizontal="center" vertical="center" wrapText="1" readingOrder="2"/>
    </xf>
    <xf numFmtId="0" fontId="13" fillId="2" borderId="83" xfId="0" applyFont="1" applyFill="1" applyBorder="1" applyAlignment="1">
      <alignment horizontal="center" vertical="center" wrapText="1" readingOrder="2"/>
    </xf>
    <xf numFmtId="0" fontId="15" fillId="0" borderId="31" xfId="0" applyFont="1" applyFill="1" applyBorder="1" applyAlignment="1">
      <alignment horizontal="center" vertical="center" wrapText="1" readingOrder="2"/>
    </xf>
    <xf numFmtId="9" fontId="22" fillId="0" borderId="78" xfId="0" applyNumberFormat="1" applyFont="1" applyFill="1" applyBorder="1" applyAlignment="1">
      <alignment horizontal="center" vertical="center" wrapText="1" readingOrder="2"/>
    </xf>
    <xf numFmtId="4" fontId="22" fillId="0" borderId="0" xfId="0" applyNumberFormat="1" applyFont="1" applyFill="1" applyBorder="1" applyAlignment="1">
      <alignment horizontal="center" vertical="center" wrapText="1" readingOrder="2"/>
    </xf>
    <xf numFmtId="0" fontId="15" fillId="0" borderId="50" xfId="0" applyFont="1" applyFill="1" applyBorder="1" applyAlignment="1">
      <alignment horizontal="center" vertical="center" wrapText="1" readingOrder="2"/>
    </xf>
    <xf numFmtId="9" fontId="21" fillId="0" borderId="86" xfId="0" applyNumberFormat="1" applyFont="1" applyFill="1" applyBorder="1" applyAlignment="1">
      <alignment horizontal="center" vertical="center" wrapText="1" readingOrder="2"/>
    </xf>
    <xf numFmtId="4" fontId="22" fillId="0" borderId="58" xfId="0" applyNumberFormat="1" applyFont="1" applyFill="1" applyBorder="1" applyAlignment="1">
      <alignment horizontal="center" vertical="center" wrapText="1" readingOrder="2"/>
    </xf>
    <xf numFmtId="0" fontId="13" fillId="0" borderId="86" xfId="0" applyFont="1" applyFill="1" applyBorder="1" applyAlignment="1">
      <alignment horizontal="center" vertical="center" wrapText="1" readingOrder="2"/>
    </xf>
    <xf numFmtId="0" fontId="13" fillId="0" borderId="88" xfId="0" applyFont="1" applyFill="1" applyBorder="1" applyAlignment="1">
      <alignment horizontal="center" vertical="center" wrapText="1" readingOrder="2"/>
    </xf>
    <xf numFmtId="1" fontId="20" fillId="0" borderId="91" xfId="0" applyNumberFormat="1" applyFont="1" applyFill="1" applyBorder="1" applyAlignment="1">
      <alignment horizontal="center" vertical="center" wrapText="1" readingOrder="2"/>
    </xf>
    <xf numFmtId="3" fontId="24" fillId="0" borderId="88" xfId="0" applyNumberFormat="1" applyFont="1" applyFill="1" applyBorder="1" applyAlignment="1">
      <alignment horizontal="center" vertical="center" wrapText="1" readingOrder="2"/>
    </xf>
    <xf numFmtId="4" fontId="24" fillId="0" borderId="57" xfId="0" applyNumberFormat="1" applyFont="1" applyFill="1" applyBorder="1" applyAlignment="1">
      <alignment horizontal="center" vertical="center" wrapText="1" readingOrder="2"/>
    </xf>
    <xf numFmtId="4" fontId="24" fillId="0" borderId="71" xfId="0" applyNumberFormat="1" applyFont="1" applyFill="1" applyBorder="1" applyAlignment="1">
      <alignment horizontal="center" vertical="center" wrapText="1" readingOrder="2"/>
    </xf>
    <xf numFmtId="4" fontId="24" fillId="0" borderId="87" xfId="0" applyNumberFormat="1" applyFont="1" applyFill="1" applyBorder="1" applyAlignment="1">
      <alignment horizontal="center" vertical="center" wrapText="1" readingOrder="2"/>
    </xf>
    <xf numFmtId="2" fontId="20" fillId="0" borderId="76" xfId="0" applyNumberFormat="1" applyFont="1" applyFill="1" applyBorder="1" applyAlignment="1">
      <alignment horizontal="center" vertical="center" wrapText="1" readingOrder="2"/>
    </xf>
    <xf numFmtId="3" fontId="24" fillId="0" borderId="86" xfId="0" applyNumberFormat="1" applyFont="1" applyFill="1" applyBorder="1" applyAlignment="1">
      <alignment horizontal="center" vertical="center" wrapText="1" readingOrder="2"/>
    </xf>
    <xf numFmtId="4" fontId="24" fillId="0" borderId="75" xfId="0" applyNumberFormat="1" applyFont="1" applyFill="1" applyBorder="1" applyAlignment="1">
      <alignment horizontal="center" vertical="center" wrapText="1" readingOrder="2"/>
    </xf>
    <xf numFmtId="4" fontId="24" fillId="0" borderId="58" xfId="0" applyNumberFormat="1" applyFont="1" applyFill="1" applyBorder="1" applyAlignment="1">
      <alignment horizontal="center" vertical="center" wrapText="1" readingOrder="2"/>
    </xf>
    <xf numFmtId="1" fontId="20" fillId="0" borderId="76" xfId="0" applyNumberFormat="1" applyFont="1" applyFill="1" applyBorder="1" applyAlignment="1">
      <alignment horizontal="center" vertical="center" wrapText="1" readingOrder="2"/>
    </xf>
    <xf numFmtId="0" fontId="15" fillId="0" borderId="92" xfId="0" applyFont="1" applyFill="1" applyBorder="1" applyAlignment="1">
      <alignment horizontal="center" vertical="center" wrapText="1" readingOrder="2"/>
    </xf>
    <xf numFmtId="3" fontId="24" fillId="0" borderId="93" xfId="0" applyNumberFormat="1" applyFont="1" applyFill="1" applyBorder="1" applyAlignment="1">
      <alignment horizontal="center" vertical="center" wrapText="1" readingOrder="2"/>
    </xf>
    <xf numFmtId="0" fontId="13" fillId="0" borderId="93" xfId="0" applyFont="1" applyFill="1" applyBorder="1" applyAlignment="1">
      <alignment horizontal="center" vertical="center" wrapText="1" readingOrder="2"/>
    </xf>
    <xf numFmtId="0" fontId="11" fillId="2" borderId="85" xfId="0" applyFont="1" applyFill="1" applyBorder="1" applyAlignment="1">
      <alignment horizontal="center" vertical="center" wrapText="1" readingOrder="2"/>
    </xf>
    <xf numFmtId="3" fontId="23" fillId="2" borderId="83" xfId="0" applyNumberFormat="1" applyFont="1" applyFill="1" applyBorder="1" applyAlignment="1">
      <alignment horizontal="center" vertical="center" wrapText="1" readingOrder="2"/>
    </xf>
    <xf numFmtId="3" fontId="23" fillId="2" borderId="84" xfId="0" applyNumberFormat="1" applyFont="1" applyFill="1" applyBorder="1" applyAlignment="1">
      <alignment horizontal="center" vertical="center" wrapText="1" readingOrder="2"/>
    </xf>
    <xf numFmtId="4" fontId="24" fillId="2" borderId="94" xfId="0" applyNumberFormat="1" applyFont="1" applyFill="1" applyBorder="1" applyAlignment="1">
      <alignment horizontal="center" vertical="center" wrapText="1" readingOrder="2"/>
    </xf>
    <xf numFmtId="0" fontId="15" fillId="0" borderId="0" xfId="0" applyFont="1" applyFill="1" applyAlignment="1">
      <alignment horizontal="center" readingOrder="2"/>
    </xf>
    <xf numFmtId="0" fontId="12" fillId="0" borderId="63" xfId="0" applyFont="1" applyFill="1" applyBorder="1" applyAlignment="1">
      <alignment vertical="center"/>
    </xf>
    <xf numFmtId="0" fontId="13" fillId="0" borderId="61" xfId="0" applyFont="1" applyFill="1" applyBorder="1" applyAlignment="1">
      <alignment vertical="center"/>
    </xf>
    <xf numFmtId="0" fontId="12" fillId="0" borderId="67" xfId="0" applyFont="1" applyFill="1" applyBorder="1" applyAlignment="1">
      <alignment vertical="center"/>
    </xf>
    <xf numFmtId="0" fontId="13" fillId="0" borderId="64" xfId="0" applyFont="1" applyFill="1" applyBorder="1" applyAlignment="1">
      <alignment vertical="center"/>
    </xf>
    <xf numFmtId="0" fontId="18" fillId="0" borderId="95" xfId="0" applyFont="1" applyFill="1" applyBorder="1" applyAlignment="1">
      <alignment horizontal="centerContinuous" vertical="center"/>
    </xf>
    <xf numFmtId="0" fontId="18" fillId="0" borderId="0" xfId="0" applyFont="1" applyFill="1" applyAlignment="1">
      <alignment horizontal="centerContinuous" vertical="center"/>
    </xf>
    <xf numFmtId="0" fontId="18" fillId="0" borderId="96" xfId="0" applyFont="1" applyFill="1" applyBorder="1" applyAlignment="1">
      <alignment horizontal="centerContinuous" vertical="center"/>
    </xf>
    <xf numFmtId="9" fontId="12" fillId="0" borderId="63" xfId="0" applyNumberFormat="1" applyFont="1" applyFill="1" applyBorder="1" applyAlignment="1">
      <alignment horizontal="centerContinuous" vertical="center"/>
    </xf>
    <xf numFmtId="0" fontId="18" fillId="0" borderId="0" xfId="0" applyFont="1" applyFill="1"/>
    <xf numFmtId="0" fontId="18" fillId="0" borderId="0" xfId="0" applyFont="1" applyFill="1" applyAlignment="1">
      <alignment horizontal="center" vertical="center"/>
    </xf>
    <xf numFmtId="0" fontId="18" fillId="0" borderId="66" xfId="0" applyFont="1" applyFill="1" applyBorder="1" applyAlignment="1">
      <alignment horizontal="center" vertical="center"/>
    </xf>
    <xf numFmtId="9" fontId="23" fillId="0" borderId="65" xfId="0" applyNumberFormat="1" applyFont="1" applyFill="1" applyBorder="1" applyAlignment="1">
      <alignment horizontal="center" vertical="center"/>
    </xf>
    <xf numFmtId="9" fontId="23" fillId="0" borderId="101" xfId="0" applyNumberFormat="1" applyFont="1" applyFill="1" applyBorder="1" applyAlignment="1">
      <alignment horizontal="center" vertical="center"/>
    </xf>
    <xf numFmtId="9" fontId="23" fillId="0" borderId="90" xfId="0" applyNumberFormat="1" applyFont="1" applyFill="1" applyBorder="1" applyAlignment="1">
      <alignment horizontal="center" vertical="center"/>
    </xf>
    <xf numFmtId="0" fontId="26" fillId="0" borderId="65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2" fontId="15" fillId="0" borderId="100" xfId="0" applyNumberFormat="1" applyFont="1" applyFill="1" applyBorder="1" applyAlignment="1">
      <alignment horizontal="center" vertical="center" wrapText="1"/>
    </xf>
    <xf numFmtId="2" fontId="28" fillId="0" borderId="0" xfId="0" applyNumberFormat="1" applyFont="1" applyFill="1" applyAlignment="1">
      <alignment horizontal="center" vertical="center" wrapText="1"/>
    </xf>
    <xf numFmtId="2" fontId="28" fillId="0" borderId="22" xfId="0" applyNumberFormat="1" applyFont="1" applyFill="1" applyBorder="1" applyAlignment="1">
      <alignment horizontal="center" vertical="center" wrapText="1"/>
    </xf>
    <xf numFmtId="2" fontId="28" fillId="0" borderId="31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72" xfId="0" applyFont="1" applyFill="1" applyBorder="1" applyAlignment="1">
      <alignment horizontal="center" vertical="center" wrapText="1"/>
    </xf>
    <xf numFmtId="2" fontId="28" fillId="0" borderId="57" xfId="0" applyNumberFormat="1" applyFont="1" applyFill="1" applyBorder="1" applyAlignment="1">
      <alignment horizontal="center" vertical="center" wrapText="1"/>
    </xf>
    <xf numFmtId="2" fontId="28" fillId="0" borderId="54" xfId="0" applyNumberFormat="1" applyFont="1" applyFill="1" applyBorder="1" applyAlignment="1">
      <alignment horizontal="center" vertical="center" wrapText="1"/>
    </xf>
    <xf numFmtId="0" fontId="15" fillId="0" borderId="100" xfId="0" applyFont="1" applyFill="1" applyBorder="1" applyAlignment="1">
      <alignment horizontal="center" vertical="center" wrapText="1"/>
    </xf>
    <xf numFmtId="0" fontId="28" fillId="0" borderId="97" xfId="0" applyFont="1" applyFill="1" applyBorder="1"/>
    <xf numFmtId="0" fontId="15" fillId="0" borderId="98" xfId="0" applyFont="1" applyFill="1" applyBorder="1"/>
    <xf numFmtId="0" fontId="15" fillId="0" borderId="102" xfId="0" applyFont="1" applyFill="1" applyBorder="1"/>
    <xf numFmtId="0" fontId="28" fillId="0" borderId="98" xfId="0" applyFont="1" applyFill="1" applyBorder="1" applyAlignment="1">
      <alignment horizontal="center"/>
    </xf>
    <xf numFmtId="0" fontId="28" fillId="0" borderId="107" xfId="0" applyFont="1" applyFill="1" applyBorder="1" applyAlignment="1">
      <alignment horizontal="center"/>
    </xf>
    <xf numFmtId="0" fontId="28" fillId="0" borderId="108" xfId="0" applyFont="1" applyFill="1" applyBorder="1" applyAlignment="1">
      <alignment horizontal="center"/>
    </xf>
    <xf numFmtId="3" fontId="28" fillId="0" borderId="109" xfId="0" applyNumberFormat="1" applyFont="1" applyFill="1" applyBorder="1" applyAlignment="1">
      <alignment horizontal="center"/>
    </xf>
    <xf numFmtId="0" fontId="28" fillId="0" borderId="102" xfId="0" applyFont="1" applyFill="1" applyBorder="1"/>
    <xf numFmtId="0" fontId="15" fillId="0" borderId="0" xfId="0" applyFont="1" applyFill="1"/>
    <xf numFmtId="0" fontId="15" fillId="0" borderId="60" xfId="0" applyFont="1" applyFill="1" applyBorder="1"/>
    <xf numFmtId="0" fontId="15" fillId="0" borderId="61" xfId="0" applyFont="1" applyFill="1" applyBorder="1"/>
    <xf numFmtId="0" fontId="15" fillId="0" borderId="63" xfId="0" applyFont="1" applyFill="1" applyBorder="1"/>
    <xf numFmtId="0" fontId="15" fillId="0" borderId="95" xfId="0" applyFont="1" applyFill="1" applyBorder="1"/>
    <xf numFmtId="0" fontId="15" fillId="0" borderId="0" xfId="0" applyFont="1" applyFill="1" applyBorder="1"/>
    <xf numFmtId="0" fontId="15" fillId="0" borderId="78" xfId="0" applyFont="1" applyFill="1" applyBorder="1"/>
    <xf numFmtId="0" fontId="11" fillId="0" borderId="0" xfId="0" applyFont="1" applyFill="1" applyBorder="1" applyAlignment="1">
      <alignment horizontal="right" vertical="center"/>
    </xf>
    <xf numFmtId="9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right" vertical="center" wrapText="1"/>
    </xf>
    <xf numFmtId="9" fontId="16" fillId="0" borderId="0" xfId="0" applyNumberFormat="1" applyFont="1" applyFill="1" applyBorder="1" applyAlignment="1">
      <alignment horizontal="center"/>
    </xf>
    <xf numFmtId="0" fontId="9" fillId="0" borderId="0" xfId="0" applyFont="1" applyFill="1" applyBorder="1"/>
    <xf numFmtId="0" fontId="18" fillId="0" borderId="0" xfId="0" applyFont="1" applyFill="1" applyBorder="1"/>
    <xf numFmtId="0" fontId="15" fillId="0" borderId="64" xfId="0" applyFont="1" applyFill="1" applyBorder="1"/>
    <xf numFmtId="0" fontId="15" fillId="0" borderId="65" xfId="0" applyFont="1" applyFill="1" applyBorder="1"/>
    <xf numFmtId="0" fontId="15" fillId="0" borderId="67" xfId="0" applyFont="1" applyFill="1" applyBorder="1"/>
    <xf numFmtId="9" fontId="21" fillId="0" borderId="91" xfId="0" applyNumberFormat="1" applyFont="1" applyFill="1" applyBorder="1" applyAlignment="1">
      <alignment horizontal="center" vertical="center" wrapText="1" readingOrder="2"/>
    </xf>
    <xf numFmtId="0" fontId="5" fillId="0" borderId="48" xfId="0" applyFont="1" applyFill="1" applyBorder="1" applyAlignment="1">
      <alignment horizontal="center" vertical="center" wrapText="1" readingOrder="2"/>
    </xf>
    <xf numFmtId="0" fontId="5" fillId="0" borderId="56" xfId="0" applyFont="1" applyFill="1" applyBorder="1" applyAlignment="1">
      <alignment horizontal="center" vertical="center" wrapText="1"/>
    </xf>
    <xf numFmtId="9" fontId="0" fillId="0" borderId="18" xfId="0" applyNumberForma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9" fontId="5" fillId="0" borderId="17" xfId="1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center" vertical="center" wrapText="1" readingOrder="2"/>
    </xf>
    <xf numFmtId="4" fontId="5" fillId="0" borderId="14" xfId="0" applyNumberFormat="1" applyFont="1" applyBorder="1" applyAlignment="1">
      <alignment horizontal="center" vertical="center" wrapText="1" readingOrder="2"/>
    </xf>
    <xf numFmtId="3" fontId="5" fillId="0" borderId="35" xfId="0" applyNumberFormat="1" applyFont="1" applyBorder="1" applyAlignment="1">
      <alignment horizontal="center" vertical="center" wrapText="1" readingOrder="2"/>
    </xf>
    <xf numFmtId="3" fontId="5" fillId="0" borderId="36" xfId="0" applyNumberFormat="1" applyFont="1" applyBorder="1" applyAlignment="1">
      <alignment horizontal="center" vertical="center" wrapText="1" readingOrder="2"/>
    </xf>
    <xf numFmtId="4" fontId="7" fillId="0" borderId="14" xfId="0" applyNumberFormat="1" applyFont="1" applyBorder="1" applyAlignment="1">
      <alignment horizontal="center" vertical="center" wrapText="1"/>
    </xf>
    <xf numFmtId="4" fontId="5" fillId="0" borderId="22" xfId="0" applyNumberFormat="1" applyFont="1" applyBorder="1" applyAlignment="1">
      <alignment horizontal="center" vertical="center" wrapText="1" readingOrder="2"/>
    </xf>
    <xf numFmtId="4" fontId="5" fillId="0" borderId="54" xfId="0" applyNumberFormat="1" applyFont="1" applyBorder="1" applyAlignment="1">
      <alignment horizontal="center" vertical="center" wrapText="1" readingOrder="2"/>
    </xf>
    <xf numFmtId="3" fontId="5" fillId="0" borderId="22" xfId="0" applyNumberFormat="1" applyFont="1" applyBorder="1" applyAlignment="1">
      <alignment horizontal="center" vertical="center" wrapText="1" readingOrder="2"/>
    </xf>
    <xf numFmtId="3" fontId="5" fillId="0" borderId="54" xfId="0" applyNumberFormat="1" applyFont="1" applyBorder="1" applyAlignment="1">
      <alignment horizontal="center" vertical="center" wrapText="1" readingOrder="2"/>
    </xf>
    <xf numFmtId="4" fontId="5" fillId="0" borderId="14" xfId="0" applyNumberFormat="1" applyFont="1" applyBorder="1" applyAlignment="1">
      <alignment horizontal="center" vertical="center" wrapText="1" readingOrder="2"/>
    </xf>
    <xf numFmtId="4" fontId="5" fillId="0" borderId="22" xfId="0" applyNumberFormat="1" applyFont="1" applyBorder="1" applyAlignment="1">
      <alignment horizontal="center" vertical="center" wrapText="1" readingOrder="2"/>
    </xf>
    <xf numFmtId="4" fontId="5" fillId="0" borderId="54" xfId="0" applyNumberFormat="1" applyFont="1" applyBorder="1" applyAlignment="1">
      <alignment horizontal="center" vertical="center" wrapText="1" readingOrder="2"/>
    </xf>
    <xf numFmtId="3" fontId="5" fillId="0" borderId="35" xfId="0" applyNumberFormat="1" applyFont="1" applyBorder="1" applyAlignment="1">
      <alignment horizontal="center" vertical="center" wrapText="1" readingOrder="2"/>
    </xf>
    <xf numFmtId="3" fontId="5" fillId="0" borderId="37" xfId="0" applyNumberFormat="1" applyFont="1" applyBorder="1" applyAlignment="1">
      <alignment horizontal="center" vertical="center" wrapText="1" readingOrder="2"/>
    </xf>
    <xf numFmtId="3" fontId="5" fillId="0" borderId="111" xfId="0" applyNumberFormat="1" applyFont="1" applyBorder="1" applyAlignment="1">
      <alignment horizontal="center" vertical="center" wrapText="1" readingOrder="2"/>
    </xf>
    <xf numFmtId="3" fontId="5" fillId="0" borderId="36" xfId="0" applyNumberFormat="1" applyFont="1" applyBorder="1" applyAlignment="1">
      <alignment horizontal="center" vertical="center" wrapText="1" readingOrder="2"/>
    </xf>
    <xf numFmtId="3" fontId="5" fillId="0" borderId="38" xfId="0" applyNumberFormat="1" applyFont="1" applyBorder="1" applyAlignment="1">
      <alignment horizontal="center" vertical="center" wrapText="1" readingOrder="2"/>
    </xf>
    <xf numFmtId="3" fontId="5" fillId="0" borderId="112" xfId="0" applyNumberFormat="1" applyFont="1" applyBorder="1" applyAlignment="1">
      <alignment horizontal="center" vertical="center" wrapText="1" readingOrder="2"/>
    </xf>
    <xf numFmtId="0" fontId="5" fillId="0" borderId="16" xfId="0" applyFont="1" applyBorder="1" applyAlignment="1">
      <alignment horizontal="center" vertical="center" wrapText="1"/>
    </xf>
    <xf numFmtId="0" fontId="5" fillId="0" borderId="110" xfId="0" applyFont="1" applyBorder="1" applyAlignment="1">
      <alignment horizontal="center" vertical="center" wrapText="1"/>
    </xf>
    <xf numFmtId="3" fontId="5" fillId="0" borderId="40" xfId="0" applyNumberFormat="1" applyFont="1" applyBorder="1" applyAlignment="1">
      <alignment horizontal="center" vertical="center" wrapText="1" readingOrder="2"/>
    </xf>
    <xf numFmtId="9" fontId="5" fillId="0" borderId="21" xfId="1" applyFont="1" applyBorder="1" applyAlignment="1">
      <alignment horizontal="center" vertical="center" wrapText="1" readingOrder="2"/>
    </xf>
    <xf numFmtId="9" fontId="5" fillId="0" borderId="48" xfId="1" applyFont="1" applyBorder="1" applyAlignment="1">
      <alignment horizontal="center" vertical="center" wrapText="1" readingOrder="2"/>
    </xf>
    <xf numFmtId="3" fontId="5" fillId="0" borderId="22" xfId="0" applyNumberFormat="1" applyFont="1" applyBorder="1" applyAlignment="1">
      <alignment horizontal="center" vertical="center" readingOrder="2"/>
    </xf>
    <xf numFmtId="3" fontId="5" fillId="0" borderId="54" xfId="0" applyNumberFormat="1" applyFont="1" applyBorder="1" applyAlignment="1">
      <alignment horizontal="center" vertical="center" readingOrder="2"/>
    </xf>
    <xf numFmtId="3" fontId="5" fillId="0" borderId="39" xfId="0" applyNumberFormat="1" applyFont="1" applyBorder="1" applyAlignment="1">
      <alignment horizontal="center" vertical="center" wrapText="1" readingOrder="2"/>
    </xf>
    <xf numFmtId="9" fontId="5" fillId="0" borderId="17" xfId="1" applyFont="1" applyBorder="1" applyAlignment="1">
      <alignment horizontal="center" vertical="center" wrapText="1"/>
    </xf>
    <xf numFmtId="9" fontId="5" fillId="0" borderId="21" xfId="1" applyFont="1" applyBorder="1" applyAlignment="1">
      <alignment horizontal="center" vertical="center" wrapText="1"/>
    </xf>
    <xf numFmtId="9" fontId="5" fillId="0" borderId="48" xfId="1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center" vertical="center" wrapText="1" readingOrder="2"/>
    </xf>
    <xf numFmtId="3" fontId="5" fillId="0" borderId="22" xfId="0" applyNumberFormat="1" applyFont="1" applyBorder="1" applyAlignment="1">
      <alignment horizontal="center" vertical="center" wrapText="1" readingOrder="2"/>
    </xf>
    <xf numFmtId="3" fontId="5" fillId="0" borderId="54" xfId="0" applyNumberFormat="1" applyFont="1" applyBorder="1" applyAlignment="1">
      <alignment horizontal="center" vertical="center" wrapText="1" readingOrder="2"/>
    </xf>
    <xf numFmtId="4" fontId="7" fillId="0" borderId="14" xfId="0" applyNumberFormat="1" applyFont="1" applyBorder="1" applyAlignment="1">
      <alignment horizontal="center" vertical="center" readingOrder="2"/>
    </xf>
    <xf numFmtId="4" fontId="7" fillId="0" borderId="22" xfId="0" applyNumberFormat="1" applyFont="1" applyBorder="1" applyAlignment="1">
      <alignment horizontal="center" vertical="center" readingOrder="2"/>
    </xf>
    <xf numFmtId="4" fontId="7" fillId="0" borderId="29" xfId="0" applyNumberFormat="1" applyFont="1" applyBorder="1" applyAlignment="1">
      <alignment horizontal="center" vertical="center" readingOrder="2"/>
    </xf>
    <xf numFmtId="3" fontId="5" fillId="0" borderId="15" xfId="0" applyNumberFormat="1" applyFont="1" applyBorder="1" applyAlignment="1">
      <alignment horizontal="center" vertical="center" wrapText="1" readingOrder="2"/>
    </xf>
    <xf numFmtId="3" fontId="5" fillId="0" borderId="23" xfId="0" applyNumberFormat="1" applyFont="1" applyBorder="1" applyAlignment="1">
      <alignment horizontal="center" vertical="center" wrapText="1" readingOrder="2"/>
    </xf>
    <xf numFmtId="3" fontId="5" fillId="0" borderId="55" xfId="0" applyNumberFormat="1" applyFont="1" applyBorder="1" applyAlignment="1">
      <alignment horizontal="center" vertical="center" wrapText="1" readingOrder="2"/>
    </xf>
    <xf numFmtId="0" fontId="0" fillId="0" borderId="59" xfId="0" applyBorder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9" fontId="5" fillId="0" borderId="28" xfId="1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center" vertical="center" readingOrder="2"/>
    </xf>
    <xf numFmtId="3" fontId="5" fillId="0" borderId="29" xfId="0" applyNumberFormat="1" applyFont="1" applyBorder="1" applyAlignment="1">
      <alignment horizontal="center" vertical="center" readingOrder="2"/>
    </xf>
    <xf numFmtId="4" fontId="5" fillId="0" borderId="29" xfId="0" applyNumberFormat="1" applyFont="1" applyBorder="1" applyAlignment="1">
      <alignment horizontal="center" vertical="center" wrapText="1" readingOrder="2"/>
    </xf>
    <xf numFmtId="3" fontId="5" fillId="0" borderId="29" xfId="0" applyNumberFormat="1" applyFont="1" applyBorder="1" applyAlignment="1">
      <alignment horizontal="center" vertical="center" wrapText="1" readingOrder="2"/>
    </xf>
    <xf numFmtId="0" fontId="0" fillId="0" borderId="57" xfId="0" applyBorder="1" applyAlignment="1">
      <alignment horizontal="center"/>
    </xf>
    <xf numFmtId="9" fontId="5" fillId="0" borderId="28" xfId="1" applyFont="1" applyBorder="1" applyAlignment="1">
      <alignment horizontal="center" vertical="center" wrapText="1" readingOrder="2"/>
    </xf>
    <xf numFmtId="0" fontId="0" fillId="0" borderId="58" xfId="0" applyBorder="1" applyAlignment="1">
      <alignment horizontal="center"/>
    </xf>
    <xf numFmtId="0" fontId="5" fillId="0" borderId="46" xfId="0" applyFont="1" applyBorder="1" applyAlignment="1">
      <alignment horizontal="center" vertical="center" wrapText="1" readingOrder="2"/>
    </xf>
    <xf numFmtId="0" fontId="5" fillId="0" borderId="47" xfId="0" applyFont="1" applyBorder="1" applyAlignment="1">
      <alignment horizontal="center" vertical="center" wrapText="1" readingOrder="2"/>
    </xf>
    <xf numFmtId="4" fontId="5" fillId="0" borderId="114" xfId="0" applyNumberFormat="1" applyFont="1" applyBorder="1" applyAlignment="1">
      <alignment horizontal="center" vertical="center" wrapText="1" readingOrder="2"/>
    </xf>
    <xf numFmtId="3" fontId="5" fillId="0" borderId="114" xfId="0" applyNumberFormat="1" applyFont="1" applyBorder="1" applyAlignment="1">
      <alignment horizontal="center" vertical="center" wrapText="1" readingOrder="2"/>
    </xf>
    <xf numFmtId="3" fontId="5" fillId="0" borderId="33" xfId="0" applyNumberFormat="1" applyFont="1" applyBorder="1" applyAlignment="1">
      <alignment horizontal="center" vertical="center" wrapText="1" readingOrder="2"/>
    </xf>
    <xf numFmtId="0" fontId="5" fillId="0" borderId="9" xfId="0" applyFont="1" applyBorder="1" applyAlignment="1">
      <alignment horizontal="center" vertical="center" wrapText="1" readingOrder="2"/>
    </xf>
    <xf numFmtId="0" fontId="5" fillId="0" borderId="16" xfId="0" applyFont="1" applyBorder="1" applyAlignment="1">
      <alignment horizontal="center" vertical="center" wrapText="1" readingOrder="2"/>
    </xf>
    <xf numFmtId="0" fontId="5" fillId="0" borderId="25" xfId="0" applyFont="1" applyBorder="1" applyAlignment="1">
      <alignment horizontal="center" vertical="center" wrapText="1" readingOrder="2"/>
    </xf>
    <xf numFmtId="9" fontId="5" fillId="0" borderId="17" xfId="1" applyFont="1" applyBorder="1" applyAlignment="1">
      <alignment horizontal="center" vertical="center" wrapText="1" readingOrder="2"/>
    </xf>
    <xf numFmtId="9" fontId="0" fillId="0" borderId="18" xfId="0" applyNumberFormat="1" applyBorder="1" applyAlignment="1">
      <alignment horizontal="center" vertical="center"/>
    </xf>
    <xf numFmtId="9" fontId="0" fillId="0" borderId="24" xfId="0" applyNumberFormat="1" applyBorder="1" applyAlignment="1">
      <alignment horizontal="center" vertical="center"/>
    </xf>
    <xf numFmtId="9" fontId="0" fillId="0" borderId="34" xfId="0" applyNumberFormat="1" applyBorder="1" applyAlignment="1">
      <alignment horizontal="center" vertical="center"/>
    </xf>
    <xf numFmtId="0" fontId="5" fillId="0" borderId="113" xfId="0" applyFont="1" applyBorder="1" applyAlignment="1">
      <alignment horizontal="center" vertical="center" wrapText="1" readingOrder="2"/>
    </xf>
    <xf numFmtId="0" fontId="5" fillId="0" borderId="110" xfId="0" applyFont="1" applyBorder="1" applyAlignment="1">
      <alignment horizontal="center" vertical="center" wrapText="1" readingOrder="2"/>
    </xf>
    <xf numFmtId="9" fontId="5" fillId="0" borderId="32" xfId="1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 readingOrder="2"/>
    </xf>
    <xf numFmtId="0" fontId="5" fillId="0" borderId="53" xfId="0" applyFont="1" applyBorder="1" applyAlignment="1">
      <alignment horizontal="center" vertical="center" wrapText="1" readingOrder="2"/>
    </xf>
    <xf numFmtId="4" fontId="7" fillId="0" borderId="22" xfId="0" applyNumberFormat="1" applyFont="1" applyBorder="1" applyAlignment="1">
      <alignment horizontal="center" vertical="center" wrapText="1"/>
    </xf>
    <xf numFmtId="4" fontId="7" fillId="0" borderId="29" xfId="0" applyNumberFormat="1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 readingOrder="2"/>
    </xf>
    <xf numFmtId="0" fontId="5" fillId="0" borderId="45" xfId="0" applyFont="1" applyBorder="1" applyAlignment="1">
      <alignment horizontal="center" vertical="center" wrapText="1" readingOrder="2"/>
    </xf>
    <xf numFmtId="3" fontId="5" fillId="0" borderId="30" xfId="0" applyNumberFormat="1" applyFont="1" applyBorder="1" applyAlignment="1">
      <alignment horizontal="center" vertical="center" wrapText="1" readingOrder="2"/>
    </xf>
    <xf numFmtId="0" fontId="0" fillId="0" borderId="24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5" fillId="0" borderId="41" xfId="0" applyFont="1" applyBorder="1" applyAlignment="1">
      <alignment horizontal="center" vertical="center" wrapText="1" readingOrder="2"/>
    </xf>
    <xf numFmtId="0" fontId="5" fillId="0" borderId="42" xfId="0" applyFont="1" applyBorder="1" applyAlignment="1">
      <alignment horizontal="center" vertical="center" wrapText="1" readingOrder="2"/>
    </xf>
    <xf numFmtId="4" fontId="7" fillId="0" borderId="14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 readingOrder="2"/>
    </xf>
    <xf numFmtId="0" fontId="5" fillId="0" borderId="4" xfId="0" applyFont="1" applyBorder="1" applyAlignment="1">
      <alignment horizontal="center" vertical="center" wrapText="1" readingOrder="2"/>
    </xf>
    <xf numFmtId="0" fontId="2" fillId="0" borderId="0" xfId="0" applyFont="1" applyAlignment="1">
      <alignment horizontal="right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 readingOrder="2"/>
    </xf>
    <xf numFmtId="0" fontId="5" fillId="0" borderId="16" xfId="0" applyFont="1" applyFill="1" applyBorder="1" applyAlignment="1">
      <alignment horizontal="center" vertical="center" wrapText="1" readingOrder="2"/>
    </xf>
    <xf numFmtId="0" fontId="5" fillId="0" borderId="25" xfId="0" applyFont="1" applyFill="1" applyBorder="1" applyAlignment="1">
      <alignment horizontal="center" vertical="center" wrapText="1" readingOrder="2"/>
    </xf>
    <xf numFmtId="0" fontId="18" fillId="0" borderId="89" xfId="0" applyFont="1" applyFill="1" applyBorder="1" applyAlignment="1">
      <alignment horizontal="center" vertical="center" wrapText="1" readingOrder="2"/>
    </xf>
    <xf numFmtId="0" fontId="18" fillId="0" borderId="90" xfId="0" applyFont="1" applyFill="1" applyBorder="1" applyAlignment="1">
      <alignment horizontal="center" vertical="center" wrapText="1" readingOrder="2"/>
    </xf>
    <xf numFmtId="0" fontId="18" fillId="0" borderId="62" xfId="0" applyFont="1" applyFill="1" applyBorder="1" applyAlignment="1">
      <alignment horizontal="center" vertical="center" wrapText="1" readingOrder="2"/>
    </xf>
    <xf numFmtId="0" fontId="18" fillId="0" borderId="66" xfId="0" applyFont="1" applyFill="1" applyBorder="1" applyAlignment="1">
      <alignment horizontal="center" vertical="center" wrapText="1" readingOrder="2"/>
    </xf>
    <xf numFmtId="0" fontId="16" fillId="0" borderId="70" xfId="0" applyFont="1" applyFill="1" applyBorder="1" applyAlignment="1">
      <alignment horizontal="center" vertical="center" wrapText="1" readingOrder="2"/>
    </xf>
    <xf numFmtId="0" fontId="16" fillId="0" borderId="74" xfId="0" applyFont="1" applyFill="1" applyBorder="1" applyAlignment="1">
      <alignment horizontal="center" vertical="center" wrapText="1" readingOrder="2"/>
    </xf>
    <xf numFmtId="0" fontId="16" fillId="0" borderId="80" xfId="0" applyFont="1" applyFill="1" applyBorder="1" applyAlignment="1">
      <alignment horizontal="center" vertical="center" wrapText="1" readingOrder="2"/>
    </xf>
    <xf numFmtId="0" fontId="9" fillId="0" borderId="60" xfId="0" applyFont="1" applyFill="1" applyBorder="1" applyAlignment="1">
      <alignment horizontal="right" vertical="top" wrapText="1" readingOrder="2"/>
    </xf>
    <xf numFmtId="0" fontId="9" fillId="0" borderId="61" xfId="0" applyFont="1" applyFill="1" applyBorder="1" applyAlignment="1">
      <alignment horizontal="right" vertical="top" wrapText="1" readingOrder="2"/>
    </xf>
    <xf numFmtId="0" fontId="9" fillId="0" borderId="63" xfId="0" applyFont="1" applyFill="1" applyBorder="1" applyAlignment="1">
      <alignment horizontal="right" vertical="top" wrapText="1" readingOrder="2"/>
    </xf>
    <xf numFmtId="0" fontId="9" fillId="0" borderId="64" xfId="0" applyFont="1" applyFill="1" applyBorder="1" applyAlignment="1">
      <alignment horizontal="right" vertical="top" wrapText="1" readingOrder="2"/>
    </xf>
    <xf numFmtId="0" fontId="9" fillId="0" borderId="65" xfId="0" applyFont="1" applyFill="1" applyBorder="1" applyAlignment="1">
      <alignment horizontal="right" vertical="top" wrapText="1" readingOrder="2"/>
    </xf>
    <xf numFmtId="0" fontId="9" fillId="0" borderId="67" xfId="0" applyFont="1" applyFill="1" applyBorder="1" applyAlignment="1">
      <alignment horizontal="right" vertical="top" wrapText="1" readingOrder="2"/>
    </xf>
    <xf numFmtId="0" fontId="18" fillId="0" borderId="60" xfId="0" applyFont="1" applyFill="1" applyBorder="1" applyAlignment="1">
      <alignment horizontal="center" vertical="center" wrapText="1" readingOrder="2"/>
    </xf>
    <xf numFmtId="0" fontId="18" fillId="0" borderId="63" xfId="0" applyFont="1" applyFill="1" applyBorder="1" applyAlignment="1">
      <alignment horizontal="center" vertical="center" wrapText="1" readingOrder="2"/>
    </xf>
    <xf numFmtId="0" fontId="18" fillId="0" borderId="64" xfId="0" applyFont="1" applyFill="1" applyBorder="1" applyAlignment="1">
      <alignment horizontal="center" vertical="center" wrapText="1" readingOrder="2"/>
    </xf>
    <xf numFmtId="0" fontId="18" fillId="0" borderId="67" xfId="0" applyFont="1" applyFill="1" applyBorder="1" applyAlignment="1">
      <alignment horizontal="center" vertical="center" wrapText="1" readingOrder="2"/>
    </xf>
    <xf numFmtId="0" fontId="11" fillId="0" borderId="75" xfId="0" applyFont="1" applyBorder="1" applyAlignment="1">
      <alignment horizontal="center" vertical="center" wrapText="1" readingOrder="2"/>
    </xf>
    <xf numFmtId="2" fontId="29" fillId="0" borderId="92" xfId="0" applyNumberFormat="1" applyFont="1" applyFill="1" applyBorder="1" applyAlignment="1">
      <alignment horizontal="center" vertical="center" wrapText="1"/>
    </xf>
    <xf numFmtId="2" fontId="29" fillId="0" borderId="73" xfId="0" applyNumberFormat="1" applyFont="1" applyFill="1" applyBorder="1" applyAlignment="1">
      <alignment horizontal="center" vertical="center" wrapText="1"/>
    </xf>
    <xf numFmtId="0" fontId="28" fillId="0" borderId="76" xfId="0" applyFont="1" applyFill="1" applyBorder="1" applyAlignment="1">
      <alignment horizontal="center" vertical="center" wrapText="1"/>
    </xf>
    <xf numFmtId="0" fontId="27" fillId="0" borderId="104" xfId="0" applyFont="1" applyFill="1" applyBorder="1" applyAlignment="1">
      <alignment horizontal="center" vertical="center" wrapText="1"/>
    </xf>
    <xf numFmtId="0" fontId="27" fillId="0" borderId="80" xfId="0" applyFont="1" applyFill="1" applyBorder="1" applyAlignment="1">
      <alignment horizontal="center" vertical="center" wrapText="1"/>
    </xf>
    <xf numFmtId="0" fontId="11" fillId="0" borderId="69" xfId="0" applyFont="1" applyBorder="1" applyAlignment="1">
      <alignment horizontal="center" vertical="center" wrapText="1" readingOrder="2"/>
    </xf>
    <xf numFmtId="2" fontId="29" fillId="0" borderId="90" xfId="0" applyNumberFormat="1" applyFont="1" applyFill="1" applyBorder="1" applyAlignment="1">
      <alignment horizontal="center" vertical="center" wrapText="1"/>
    </xf>
    <xf numFmtId="2" fontId="30" fillId="0" borderId="105" xfId="0" applyNumberFormat="1" applyFont="1" applyFill="1" applyBorder="1" applyAlignment="1">
      <alignment horizontal="center" vertical="center" wrapText="1"/>
    </xf>
    <xf numFmtId="2" fontId="30" fillId="0" borderId="66" xfId="0" applyNumberFormat="1" applyFont="1" applyFill="1" applyBorder="1" applyAlignment="1">
      <alignment horizontal="center" vertical="center" wrapText="1"/>
    </xf>
    <xf numFmtId="0" fontId="28" fillId="0" borderId="106" xfId="0" applyFont="1" applyFill="1" applyBorder="1" applyAlignment="1">
      <alignment horizontal="center" vertical="center" wrapText="1"/>
    </xf>
    <xf numFmtId="0" fontId="27" fillId="0" borderId="103" xfId="0" applyFont="1" applyFill="1" applyBorder="1" applyAlignment="1">
      <alignment horizontal="center" vertical="center" wrapText="1"/>
    </xf>
    <xf numFmtId="2" fontId="30" fillId="0" borderId="72" xfId="0" applyNumberFormat="1" applyFont="1" applyFill="1" applyBorder="1" applyAlignment="1">
      <alignment horizontal="center" vertical="center" wrapText="1"/>
    </xf>
    <xf numFmtId="0" fontId="25" fillId="0" borderId="62" xfId="0" applyFont="1" applyFill="1" applyBorder="1" applyAlignment="1">
      <alignment horizontal="center" vertical="center" wrapText="1"/>
    </xf>
    <xf numFmtId="0" fontId="25" fillId="0" borderId="100" xfId="0" applyFont="1" applyFill="1" applyBorder="1" applyAlignment="1">
      <alignment horizontal="center" vertical="center" wrapText="1"/>
    </xf>
    <xf numFmtId="0" fontId="25" fillId="0" borderId="66" xfId="0" applyFont="1" applyFill="1" applyBorder="1" applyAlignment="1">
      <alignment horizontal="center" vertical="center" wrapText="1"/>
    </xf>
    <xf numFmtId="0" fontId="18" fillId="0" borderId="62" xfId="0" applyFont="1" applyFill="1" applyBorder="1" applyAlignment="1">
      <alignment horizontal="center" vertical="center"/>
    </xf>
    <xf numFmtId="0" fontId="18" fillId="0" borderId="100" xfId="0" applyFont="1" applyFill="1" applyBorder="1" applyAlignment="1">
      <alignment horizontal="center" vertical="center"/>
    </xf>
    <xf numFmtId="0" fontId="18" fillId="0" borderId="66" xfId="0" applyFont="1" applyFill="1" applyBorder="1" applyAlignment="1">
      <alignment horizontal="center" vertical="center"/>
    </xf>
    <xf numFmtId="0" fontId="27" fillId="0" borderId="70" xfId="0" applyFont="1" applyFill="1" applyBorder="1" applyAlignment="1">
      <alignment horizontal="center" vertical="center" wrapText="1"/>
    </xf>
    <xf numFmtId="0" fontId="11" fillId="0" borderId="71" xfId="0" applyFont="1" applyBorder="1" applyAlignment="1">
      <alignment horizontal="center" vertical="center" wrapText="1" readingOrder="2"/>
    </xf>
    <xf numFmtId="2" fontId="29" fillId="0" borderId="89" xfId="0" applyNumberFormat="1" applyFont="1" applyFill="1" applyBorder="1" applyAlignment="1">
      <alignment horizontal="center" vertical="center" wrapText="1"/>
    </xf>
    <xf numFmtId="2" fontId="30" fillId="0" borderId="62" xfId="0" applyNumberFormat="1" applyFont="1" applyFill="1" applyBorder="1" applyAlignment="1">
      <alignment horizontal="center" vertical="center" wrapText="1"/>
    </xf>
    <xf numFmtId="0" fontId="18" fillId="0" borderId="99" xfId="0" applyFont="1" applyFill="1" applyBorder="1" applyAlignment="1">
      <alignment horizontal="center" vertical="center" wrapText="1"/>
    </xf>
    <xf numFmtId="0" fontId="18" fillId="0" borderId="22" xfId="0" applyFont="1" applyFill="1" applyBorder="1" applyAlignment="1">
      <alignment horizontal="center" vertical="center" wrapText="1"/>
    </xf>
    <xf numFmtId="0" fontId="18" fillId="0" borderId="101" xfId="0" applyFont="1" applyFill="1" applyBorder="1" applyAlignment="1">
      <alignment horizontal="center" vertical="center" wrapText="1"/>
    </xf>
    <xf numFmtId="0" fontId="11" fillId="0" borderId="89" xfId="0" applyFont="1" applyFill="1" applyBorder="1" applyAlignment="1">
      <alignment horizontal="center" vertical="center" wrapText="1"/>
    </xf>
    <xf numFmtId="0" fontId="11" fillId="0" borderId="79" xfId="0" applyFont="1" applyFill="1" applyBorder="1" applyAlignment="1">
      <alignment horizontal="center" vertical="center" wrapText="1"/>
    </xf>
    <xf numFmtId="0" fontId="11" fillId="0" borderId="90" xfId="0" applyFont="1" applyFill="1" applyBorder="1" applyAlignment="1">
      <alignment horizontal="center" vertical="center" wrapText="1"/>
    </xf>
    <xf numFmtId="0" fontId="18" fillId="0" borderId="70" xfId="0" applyFont="1" applyFill="1" applyBorder="1" applyAlignment="1">
      <alignment horizontal="center" vertical="center" wrapText="1"/>
    </xf>
    <xf numFmtId="0" fontId="18" fillId="0" borderId="74" xfId="0" applyFont="1" applyFill="1" applyBorder="1" applyAlignment="1">
      <alignment horizontal="center" vertical="center" wrapText="1"/>
    </xf>
    <xf numFmtId="0" fontId="18" fillId="0" borderId="80" xfId="0" applyFont="1" applyFill="1" applyBorder="1" applyAlignment="1">
      <alignment horizontal="center" vertical="center" wrapText="1"/>
    </xf>
    <xf numFmtId="0" fontId="28" fillId="0" borderId="91" xfId="0" applyFont="1" applyFill="1" applyBorder="1" applyAlignment="1">
      <alignment horizontal="center" vertical="center" wrapText="1"/>
    </xf>
    <xf numFmtId="0" fontId="11" fillId="0" borderId="60" xfId="0" applyFont="1" applyFill="1" applyBorder="1" applyAlignment="1">
      <alignment horizontal="center" vertical="center" readingOrder="2"/>
    </xf>
    <xf numFmtId="0" fontId="11" fillId="0" borderId="63" xfId="0" applyFont="1" applyFill="1" applyBorder="1" applyAlignment="1">
      <alignment horizontal="center" vertical="center" readingOrder="2"/>
    </xf>
    <xf numFmtId="0" fontId="11" fillId="0" borderId="64" xfId="0" applyFont="1" applyFill="1" applyBorder="1" applyAlignment="1">
      <alignment horizontal="center" vertical="center" readingOrder="2"/>
    </xf>
    <xf numFmtId="0" fontId="11" fillId="0" borderId="67" xfId="0" applyFont="1" applyFill="1" applyBorder="1" applyAlignment="1">
      <alignment horizontal="center" vertical="center" readingOrder="2"/>
    </xf>
    <xf numFmtId="0" fontId="18" fillId="0" borderId="97" xfId="0" applyFont="1" applyFill="1" applyBorder="1" applyAlignment="1">
      <alignment horizontal="left" vertical="center"/>
    </xf>
    <xf numFmtId="0" fontId="18" fillId="0" borderId="98" xfId="0" applyFont="1" applyFill="1" applyBorder="1" applyAlignment="1">
      <alignment horizontal="left" vertical="center"/>
    </xf>
    <xf numFmtId="0" fontId="18" fillId="0" borderId="60" xfId="0" applyFont="1" applyFill="1" applyBorder="1" applyAlignment="1">
      <alignment horizontal="center" vertical="center"/>
    </xf>
    <xf numFmtId="0" fontId="18" fillId="0" borderId="95" xfId="0" applyFont="1" applyFill="1" applyBorder="1" applyAlignment="1">
      <alignment horizontal="center" vertical="center"/>
    </xf>
    <xf numFmtId="0" fontId="18" fillId="0" borderId="64" xfId="0" applyFont="1" applyFill="1" applyBorder="1" applyAlignment="1">
      <alignment horizontal="center" vertical="center"/>
    </xf>
    <xf numFmtId="0" fontId="18" fillId="0" borderId="63" xfId="0" applyFont="1" applyFill="1" applyBorder="1" applyAlignment="1">
      <alignment horizontal="center" vertical="center"/>
    </xf>
    <xf numFmtId="0" fontId="18" fillId="0" borderId="78" xfId="0" applyFont="1" applyFill="1" applyBorder="1" applyAlignment="1">
      <alignment horizontal="center" vertical="center"/>
    </xf>
    <xf numFmtId="0" fontId="18" fillId="0" borderId="67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19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 val="0"/>
        <condense val="0"/>
        <extend val="0"/>
      </font>
      <fill>
        <patternFill>
          <bgColor indexed="14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/>
  <dimension ref="A1:M81"/>
  <sheetViews>
    <sheetView rightToLeft="1" tabSelected="1" view="pageBreakPreview" zoomScale="85" zoomScaleNormal="70" zoomScaleSheetLayoutView="85" workbookViewId="0">
      <pane ySplit="3" topLeftCell="A4" activePane="bottomLeft" state="frozen"/>
      <selection activeCell="C25" sqref="C25"/>
      <selection pane="bottomLeft" activeCell="J5" sqref="J5:K8"/>
    </sheetView>
  </sheetViews>
  <sheetFormatPr defaultRowHeight="14.25" x14ac:dyDescent="0.2"/>
  <cols>
    <col min="1" max="1" width="11.28515625" customWidth="1"/>
    <col min="2" max="2" width="19.85546875" customWidth="1"/>
    <col min="3" max="3" width="25" customWidth="1"/>
    <col min="4" max="4" width="22.42578125" customWidth="1"/>
    <col min="5" max="5" width="10.5703125" style="8" customWidth="1"/>
    <col min="6" max="6" width="7.42578125" customWidth="1"/>
    <col min="7" max="7" width="8.42578125" style="9" customWidth="1"/>
    <col min="8" max="8" width="11.7109375" customWidth="1"/>
    <col min="9" max="9" width="9.7109375" customWidth="1"/>
    <col min="10" max="10" width="7.42578125" style="10" bestFit="1" customWidth="1"/>
    <col min="11" max="11" width="8.5703125" style="10" customWidth="1"/>
    <col min="12" max="12" width="9.140625" style="26"/>
  </cols>
  <sheetData>
    <row r="1" spans="1:13" ht="16.5" x14ac:dyDescent="0.25">
      <c r="A1" s="265" t="s">
        <v>0</v>
      </c>
      <c r="B1" s="265"/>
      <c r="C1" s="265"/>
      <c r="D1" s="1"/>
      <c r="E1" s="2"/>
      <c r="F1" s="2"/>
      <c r="G1" s="3"/>
      <c r="H1" s="2"/>
      <c r="I1" s="2"/>
      <c r="J1" s="4"/>
      <c r="K1" s="5"/>
      <c r="L1" s="6" t="s">
        <v>1</v>
      </c>
      <c r="M1" s="7">
        <v>7</v>
      </c>
    </row>
    <row r="2" spans="1:13" ht="15" thickBot="1" x14ac:dyDescent="0.25">
      <c r="L2" s="6" t="s">
        <v>2</v>
      </c>
      <c r="M2" s="7">
        <v>10</v>
      </c>
    </row>
    <row r="3" spans="1:13" s="18" customFormat="1" ht="31.5" customHeight="1" thickBot="1" x14ac:dyDescent="0.25">
      <c r="A3" s="11" t="s">
        <v>3</v>
      </c>
      <c r="B3" s="11" t="s">
        <v>4</v>
      </c>
      <c r="C3" s="12" t="s">
        <v>5</v>
      </c>
      <c r="D3" s="266" t="s">
        <v>6</v>
      </c>
      <c r="E3" s="267"/>
      <c r="F3" s="13" t="s">
        <v>7</v>
      </c>
      <c r="G3" s="14" t="s">
        <v>8</v>
      </c>
      <c r="H3" s="15" t="s">
        <v>9</v>
      </c>
      <c r="I3" s="15" t="s">
        <v>10</v>
      </c>
      <c r="J3" s="15" t="s">
        <v>11</v>
      </c>
      <c r="K3" s="16" t="s">
        <v>12</v>
      </c>
      <c r="L3" s="17" t="s">
        <v>13</v>
      </c>
      <c r="M3" s="7">
        <f>M2-M1</f>
        <v>3</v>
      </c>
    </row>
    <row r="4" spans="1:13" s="27" customFormat="1" ht="14.25" hidden="1" customHeight="1" x14ac:dyDescent="0.2">
      <c r="A4" s="241" t="s">
        <v>14</v>
      </c>
      <c r="B4" s="241" t="s">
        <v>148</v>
      </c>
      <c r="C4" s="19"/>
      <c r="D4" s="20"/>
      <c r="E4" s="21"/>
      <c r="F4" s="22"/>
      <c r="G4" s="23"/>
      <c r="H4" s="24"/>
      <c r="I4" s="24"/>
      <c r="J4" s="24"/>
      <c r="K4" s="25"/>
      <c r="L4" s="26"/>
    </row>
    <row r="5" spans="1:13" s="27" customFormat="1" ht="14.25" customHeight="1" x14ac:dyDescent="0.2">
      <c r="A5" s="242"/>
      <c r="B5" s="242"/>
      <c r="C5" s="268" t="s">
        <v>94</v>
      </c>
      <c r="D5" s="20" t="s">
        <v>95</v>
      </c>
      <c r="E5" s="21" t="s">
        <v>15</v>
      </c>
      <c r="F5" s="212">
        <v>0.4</v>
      </c>
      <c r="G5" s="215"/>
      <c r="H5" s="195">
        <f>IF(G5&lt;J5,0,IF(G5=J5,$M$1,IF(G5&gt;K5,$M$2,$M$3/(K5-J5)*(G5-J5)+$M$1)))</f>
        <v>0</v>
      </c>
      <c r="I5" s="262"/>
      <c r="J5" s="215">
        <v>3</v>
      </c>
      <c r="K5" s="221">
        <v>6</v>
      </c>
      <c r="L5" s="245">
        <f>SUM(F5:F16)</f>
        <v>1</v>
      </c>
    </row>
    <row r="6" spans="1:13" s="27" customFormat="1" ht="14.25" customHeight="1" x14ac:dyDescent="0.2">
      <c r="A6" s="242"/>
      <c r="B6" s="242"/>
      <c r="C6" s="269"/>
      <c r="D6" s="28" t="s">
        <v>96</v>
      </c>
      <c r="E6" s="29">
        <f>$M$1</f>
        <v>7</v>
      </c>
      <c r="F6" s="213"/>
      <c r="G6" s="216"/>
      <c r="H6" s="196"/>
      <c r="I6" s="253"/>
      <c r="J6" s="216"/>
      <c r="K6" s="222"/>
      <c r="L6" s="246"/>
    </row>
    <row r="7" spans="1:13" s="27" customFormat="1" ht="28.5" x14ac:dyDescent="0.2">
      <c r="A7" s="242"/>
      <c r="B7" s="242"/>
      <c r="C7" s="269"/>
      <c r="D7" s="28" t="s">
        <v>151</v>
      </c>
      <c r="E7" s="30" t="s">
        <v>153</v>
      </c>
      <c r="F7" s="213"/>
      <c r="G7" s="216"/>
      <c r="H7" s="196"/>
      <c r="I7" s="253"/>
      <c r="J7" s="216"/>
      <c r="K7" s="222"/>
      <c r="L7" s="246"/>
    </row>
    <row r="8" spans="1:13" s="27" customFormat="1" ht="15" customHeight="1" thickBot="1" x14ac:dyDescent="0.25">
      <c r="A8" s="242"/>
      <c r="B8" s="242"/>
      <c r="C8" s="270"/>
      <c r="D8" s="31" t="s">
        <v>152</v>
      </c>
      <c r="E8" s="32">
        <v>10</v>
      </c>
      <c r="F8" s="228"/>
      <c r="G8" s="232"/>
      <c r="H8" s="231"/>
      <c r="I8" s="253"/>
      <c r="J8" s="232"/>
      <c r="K8" s="257"/>
      <c r="L8" s="246"/>
    </row>
    <row r="9" spans="1:13" s="27" customFormat="1" ht="14.25" customHeight="1" x14ac:dyDescent="0.2">
      <c r="A9" s="242"/>
      <c r="B9" s="242"/>
      <c r="C9" s="241" t="s">
        <v>100</v>
      </c>
      <c r="D9" s="20" t="s">
        <v>102</v>
      </c>
      <c r="E9" s="21" t="s">
        <v>15</v>
      </c>
      <c r="F9" s="212">
        <v>0.3</v>
      </c>
      <c r="G9" s="215"/>
      <c r="H9" s="195">
        <f>IF(G9&lt;J9,0,IF(G9=J9,$M$1,IF(G9&gt;K9,$M$2,$M$3/(K9-J9)*(G9-J9)+$M$1)))</f>
        <v>0</v>
      </c>
      <c r="I9" s="253"/>
      <c r="J9" s="215">
        <v>500</v>
      </c>
      <c r="K9" s="221">
        <v>1000</v>
      </c>
      <c r="L9" s="246"/>
    </row>
    <row r="10" spans="1:13" s="27" customFormat="1" ht="14.25" customHeight="1" x14ac:dyDescent="0.2">
      <c r="A10" s="242"/>
      <c r="B10" s="242"/>
      <c r="C10" s="242"/>
      <c r="D10" s="28" t="s">
        <v>101</v>
      </c>
      <c r="E10" s="29">
        <f>$M$1</f>
        <v>7</v>
      </c>
      <c r="F10" s="213"/>
      <c r="G10" s="216"/>
      <c r="H10" s="196"/>
      <c r="I10" s="253"/>
      <c r="J10" s="216"/>
      <c r="K10" s="222"/>
      <c r="L10" s="246"/>
    </row>
    <row r="11" spans="1:13" s="27" customFormat="1" ht="28.5" x14ac:dyDescent="0.2">
      <c r="A11" s="242"/>
      <c r="B11" s="242"/>
      <c r="C11" s="242"/>
      <c r="D11" s="33" t="s">
        <v>103</v>
      </c>
      <c r="E11" s="30" t="s">
        <v>105</v>
      </c>
      <c r="F11" s="213"/>
      <c r="G11" s="216"/>
      <c r="H11" s="196"/>
      <c r="I11" s="253"/>
      <c r="J11" s="216"/>
      <c r="K11" s="222"/>
      <c r="L11" s="246"/>
    </row>
    <row r="12" spans="1:13" s="27" customFormat="1" ht="15" customHeight="1" thickBot="1" x14ac:dyDescent="0.25">
      <c r="A12" s="242"/>
      <c r="B12" s="242"/>
      <c r="C12" s="243"/>
      <c r="D12" s="31" t="s">
        <v>104</v>
      </c>
      <c r="E12" s="32">
        <v>10</v>
      </c>
      <c r="F12" s="228"/>
      <c r="G12" s="232"/>
      <c r="H12" s="231"/>
      <c r="I12" s="253"/>
      <c r="J12" s="232"/>
      <c r="K12" s="257"/>
      <c r="L12" s="246"/>
    </row>
    <row r="13" spans="1:13" s="27" customFormat="1" ht="14.25" customHeight="1" x14ac:dyDescent="0.2">
      <c r="A13" s="242"/>
      <c r="B13" s="242"/>
      <c r="C13" s="241" t="s">
        <v>106</v>
      </c>
      <c r="D13" s="20" t="s">
        <v>107</v>
      </c>
      <c r="E13" s="21" t="s">
        <v>15</v>
      </c>
      <c r="F13" s="212">
        <v>0.3</v>
      </c>
      <c r="G13" s="215"/>
      <c r="H13" s="195">
        <f>IF(G13&lt;J13,0,IF(G13=J13,$M$1,IF(G13&gt;K13,$M$2,$M$3/(K13-J13)*(G13-J13)+$M$1)))</f>
        <v>0</v>
      </c>
      <c r="I13" s="253"/>
      <c r="J13" s="215">
        <v>20</v>
      </c>
      <c r="K13" s="221">
        <v>40</v>
      </c>
      <c r="L13" s="246"/>
    </row>
    <row r="14" spans="1:13" s="27" customFormat="1" ht="14.25" customHeight="1" x14ac:dyDescent="0.2">
      <c r="A14" s="242"/>
      <c r="B14" s="242"/>
      <c r="C14" s="242"/>
      <c r="D14" s="28" t="s">
        <v>108</v>
      </c>
      <c r="E14" s="29">
        <f>$M$1</f>
        <v>7</v>
      </c>
      <c r="F14" s="213"/>
      <c r="G14" s="216"/>
      <c r="H14" s="196"/>
      <c r="I14" s="253"/>
      <c r="J14" s="216"/>
      <c r="K14" s="222"/>
      <c r="L14" s="246"/>
    </row>
    <row r="15" spans="1:13" s="27" customFormat="1" ht="28.5" customHeight="1" x14ac:dyDescent="0.2">
      <c r="A15" s="242"/>
      <c r="B15" s="242"/>
      <c r="C15" s="242"/>
      <c r="D15" s="33" t="s">
        <v>109</v>
      </c>
      <c r="E15" s="30" t="s">
        <v>111</v>
      </c>
      <c r="F15" s="213"/>
      <c r="G15" s="216"/>
      <c r="H15" s="196"/>
      <c r="I15" s="253"/>
      <c r="J15" s="216"/>
      <c r="K15" s="222"/>
      <c r="L15" s="246"/>
    </row>
    <row r="16" spans="1:13" s="27" customFormat="1" ht="15" customHeight="1" thickBot="1" x14ac:dyDescent="0.25">
      <c r="A16" s="242"/>
      <c r="B16" s="242"/>
      <c r="C16" s="243"/>
      <c r="D16" s="31" t="s">
        <v>110</v>
      </c>
      <c r="E16" s="32">
        <v>10</v>
      </c>
      <c r="F16" s="228"/>
      <c r="G16" s="232"/>
      <c r="H16" s="231"/>
      <c r="I16" s="253"/>
      <c r="J16" s="232"/>
      <c r="K16" s="257"/>
      <c r="L16" s="246"/>
    </row>
    <row r="17" spans="1:12" ht="32.25" customHeight="1" thickBot="1" x14ac:dyDescent="0.25">
      <c r="A17" s="242"/>
      <c r="B17" s="184" t="s">
        <v>16</v>
      </c>
      <c r="C17" s="184" t="s">
        <v>17</v>
      </c>
      <c r="D17" s="263" t="s">
        <v>145</v>
      </c>
      <c r="E17" s="264"/>
      <c r="F17" s="185">
        <v>1</v>
      </c>
      <c r="G17" s="186"/>
      <c r="H17" s="187">
        <f>G17</f>
        <v>0</v>
      </c>
      <c r="I17" s="190"/>
      <c r="J17" s="188"/>
      <c r="K17" s="189"/>
      <c r="L17" s="183">
        <f>SUM(F17)</f>
        <v>1</v>
      </c>
    </row>
    <row r="18" spans="1:12" ht="24.75" customHeight="1" x14ac:dyDescent="0.2">
      <c r="A18" s="241" t="s">
        <v>18</v>
      </c>
      <c r="B18" s="226" t="s">
        <v>19</v>
      </c>
      <c r="C18" s="226" t="s">
        <v>17</v>
      </c>
      <c r="D18" s="260" t="s">
        <v>20</v>
      </c>
      <c r="E18" s="261"/>
      <c r="F18" s="34"/>
      <c r="G18" s="35"/>
      <c r="H18" s="36">
        <f>G18*F18</f>
        <v>0</v>
      </c>
      <c r="I18" s="262"/>
      <c r="J18" s="198"/>
      <c r="K18" s="201"/>
      <c r="L18" s="245">
        <f>SUM(F18:F20)</f>
        <v>0</v>
      </c>
    </row>
    <row r="19" spans="1:12" ht="24.75" customHeight="1" x14ac:dyDescent="0.2">
      <c r="A19" s="242"/>
      <c r="B19" s="204"/>
      <c r="C19" s="204"/>
      <c r="D19" s="255" t="s">
        <v>21</v>
      </c>
      <c r="E19" s="256"/>
      <c r="F19" s="37"/>
      <c r="G19" s="38"/>
      <c r="H19" s="39">
        <f>G19*F19</f>
        <v>0</v>
      </c>
      <c r="I19" s="253"/>
      <c r="J19" s="199"/>
      <c r="K19" s="202"/>
      <c r="L19" s="258"/>
    </row>
    <row r="20" spans="1:12" ht="24.75" customHeight="1" thickBot="1" x14ac:dyDescent="0.25">
      <c r="A20" s="243"/>
      <c r="B20" s="227"/>
      <c r="C20" s="227"/>
      <c r="D20" s="236" t="s">
        <v>22</v>
      </c>
      <c r="E20" s="237"/>
      <c r="F20" s="40"/>
      <c r="G20" s="41"/>
      <c r="H20" s="42">
        <f>G20*F20</f>
        <v>0</v>
      </c>
      <c r="I20" s="254"/>
      <c r="J20" s="211"/>
      <c r="K20" s="206"/>
      <c r="L20" s="259"/>
    </row>
    <row r="21" spans="1:12" s="43" customFormat="1" x14ac:dyDescent="0.2">
      <c r="A21" s="241" t="s">
        <v>23</v>
      </c>
      <c r="B21" s="241" t="s">
        <v>24</v>
      </c>
      <c r="C21" s="241" t="s">
        <v>112</v>
      </c>
      <c r="D21" s="20" t="s">
        <v>95</v>
      </c>
      <c r="E21" s="21">
        <v>0</v>
      </c>
      <c r="F21" s="244">
        <v>0.4</v>
      </c>
      <c r="G21" s="229"/>
      <c r="H21" s="195">
        <f>IF(G21&lt;J21,0,IF(G21=J21,$M$1,IF(G21&gt;K21,$M$2,$M$3/(K21-J21)*(G21-J21)+$M$1)))</f>
        <v>0</v>
      </c>
      <c r="I21" s="218"/>
      <c r="J21" s="215">
        <v>3</v>
      </c>
      <c r="K21" s="221">
        <v>7</v>
      </c>
      <c r="L21" s="245">
        <f>SUM(F21:F34)</f>
        <v>1</v>
      </c>
    </row>
    <row r="22" spans="1:12" s="43" customFormat="1" x14ac:dyDescent="0.2">
      <c r="A22" s="242"/>
      <c r="B22" s="242"/>
      <c r="C22" s="242"/>
      <c r="D22" s="28" t="s">
        <v>96</v>
      </c>
      <c r="E22" s="29">
        <f>$M$1</f>
        <v>7</v>
      </c>
      <c r="F22" s="207"/>
      <c r="G22" s="209"/>
      <c r="H22" s="196"/>
      <c r="I22" s="219"/>
      <c r="J22" s="216"/>
      <c r="K22" s="222"/>
      <c r="L22" s="246"/>
    </row>
    <row r="23" spans="1:12" ht="28.5" x14ac:dyDescent="0.2">
      <c r="A23" s="242"/>
      <c r="B23" s="242"/>
      <c r="C23" s="242"/>
      <c r="D23" s="28" t="s">
        <v>97</v>
      </c>
      <c r="E23" s="30" t="s">
        <v>99</v>
      </c>
      <c r="F23" s="207"/>
      <c r="G23" s="209"/>
      <c r="H23" s="196"/>
      <c r="I23" s="219"/>
      <c r="J23" s="216"/>
      <c r="K23" s="222"/>
      <c r="L23" s="246"/>
    </row>
    <row r="24" spans="1:12" s="43" customFormat="1" ht="15" thickBot="1" x14ac:dyDescent="0.25">
      <c r="A24" s="242"/>
      <c r="B24" s="242"/>
      <c r="C24" s="243"/>
      <c r="D24" s="31" t="s">
        <v>98</v>
      </c>
      <c r="E24" s="32">
        <v>10</v>
      </c>
      <c r="F24" s="234"/>
      <c r="G24" s="230"/>
      <c r="H24" s="231"/>
      <c r="I24" s="219"/>
      <c r="J24" s="232"/>
      <c r="K24" s="257"/>
      <c r="L24" s="246"/>
    </row>
    <row r="25" spans="1:12" s="43" customFormat="1" ht="30.75" customHeight="1" x14ac:dyDescent="0.2">
      <c r="A25" s="242"/>
      <c r="B25" s="242"/>
      <c r="C25" s="226" t="s">
        <v>113</v>
      </c>
      <c r="D25" s="20" t="s">
        <v>114</v>
      </c>
      <c r="E25" s="21">
        <v>0</v>
      </c>
      <c r="F25" s="212">
        <v>0.1</v>
      </c>
      <c r="G25" s="229"/>
      <c r="H25" s="195">
        <f>+G25</f>
        <v>0</v>
      </c>
      <c r="I25" s="219"/>
      <c r="J25" s="198"/>
      <c r="K25" s="201"/>
      <c r="L25" s="246"/>
    </row>
    <row r="26" spans="1:12" ht="30.75" customHeight="1" thickBot="1" x14ac:dyDescent="0.25">
      <c r="A26" s="242"/>
      <c r="B26" s="242"/>
      <c r="C26" s="227"/>
      <c r="D26" s="44" t="s">
        <v>115</v>
      </c>
      <c r="E26" s="32">
        <v>10</v>
      </c>
      <c r="F26" s="228"/>
      <c r="G26" s="230"/>
      <c r="H26" s="231"/>
      <c r="I26" s="219"/>
      <c r="J26" s="199"/>
      <c r="K26" s="202"/>
      <c r="L26" s="246"/>
    </row>
    <row r="27" spans="1:12" s="43" customFormat="1" x14ac:dyDescent="0.2">
      <c r="A27" s="242"/>
      <c r="B27" s="242"/>
      <c r="C27" s="241" t="s">
        <v>116</v>
      </c>
      <c r="D27" s="20" t="s">
        <v>117</v>
      </c>
      <c r="E27" s="21">
        <v>0</v>
      </c>
      <c r="F27" s="212">
        <v>0.35</v>
      </c>
      <c r="G27" s="229"/>
      <c r="H27" s="195">
        <f>IF(G27&lt;J27,0,IF(G27=J27,$M$1,IF(G27&gt;K27,$M$2,$M$3/(K27-J27)*(G27-J27)+$M$1)))</f>
        <v>0</v>
      </c>
      <c r="I27" s="219"/>
      <c r="J27" s="215">
        <v>200</v>
      </c>
      <c r="K27" s="221">
        <v>400</v>
      </c>
      <c r="L27" s="246"/>
    </row>
    <row r="28" spans="1:12" s="43" customFormat="1" x14ac:dyDescent="0.2">
      <c r="A28" s="242"/>
      <c r="B28" s="242"/>
      <c r="C28" s="242"/>
      <c r="D28" s="44" t="s">
        <v>118</v>
      </c>
      <c r="E28" s="29">
        <f>$M$1</f>
        <v>7</v>
      </c>
      <c r="F28" s="213"/>
      <c r="G28" s="209"/>
      <c r="H28" s="196"/>
      <c r="I28" s="219"/>
      <c r="J28" s="216"/>
      <c r="K28" s="222"/>
      <c r="L28" s="246"/>
    </row>
    <row r="29" spans="1:12" ht="28.5" x14ac:dyDescent="0.2">
      <c r="A29" s="242"/>
      <c r="B29" s="242"/>
      <c r="C29" s="242"/>
      <c r="D29" s="45" t="s">
        <v>119</v>
      </c>
      <c r="E29" s="30" t="s">
        <v>121</v>
      </c>
      <c r="F29" s="213"/>
      <c r="G29" s="209"/>
      <c r="H29" s="196"/>
      <c r="I29" s="219"/>
      <c r="J29" s="216"/>
      <c r="K29" s="222"/>
      <c r="L29" s="246"/>
    </row>
    <row r="30" spans="1:12" ht="15" thickBot="1" x14ac:dyDescent="0.25">
      <c r="A30" s="242"/>
      <c r="B30" s="242"/>
      <c r="C30" s="243"/>
      <c r="D30" s="46" t="s">
        <v>120</v>
      </c>
      <c r="E30" s="32">
        <v>10</v>
      </c>
      <c r="F30" s="228"/>
      <c r="G30" s="230"/>
      <c r="H30" s="231"/>
      <c r="I30" s="219"/>
      <c r="J30" s="232"/>
      <c r="K30" s="257"/>
      <c r="L30" s="246"/>
    </row>
    <row r="31" spans="1:12" s="43" customFormat="1" x14ac:dyDescent="0.2">
      <c r="A31" s="242"/>
      <c r="B31" s="242"/>
      <c r="C31" s="226" t="s">
        <v>122</v>
      </c>
      <c r="D31" s="20" t="s">
        <v>123</v>
      </c>
      <c r="E31" s="21">
        <v>0</v>
      </c>
      <c r="F31" s="212">
        <v>0.15</v>
      </c>
      <c r="G31" s="229"/>
      <c r="H31" s="195">
        <f>IF(G31&lt;J31,0,IF(G31=J31,$M$1,IF(G31&gt;K31,$M$2,$M$3/(K31-J31)*(G31-J31)+$M$1)))</f>
        <v>0</v>
      </c>
      <c r="I31" s="219"/>
      <c r="J31" s="215">
        <v>2</v>
      </c>
      <c r="K31" s="221">
        <v>7</v>
      </c>
      <c r="L31" s="246"/>
    </row>
    <row r="32" spans="1:12" s="43" customFormat="1" x14ac:dyDescent="0.2">
      <c r="A32" s="242"/>
      <c r="B32" s="242"/>
      <c r="C32" s="204"/>
      <c r="D32" s="44" t="s">
        <v>124</v>
      </c>
      <c r="E32" s="29">
        <f>$M$1</f>
        <v>7</v>
      </c>
      <c r="F32" s="213"/>
      <c r="G32" s="209"/>
      <c r="H32" s="196"/>
      <c r="I32" s="219"/>
      <c r="J32" s="216"/>
      <c r="K32" s="222"/>
      <c r="L32" s="246"/>
    </row>
    <row r="33" spans="1:12" ht="28.5" x14ac:dyDescent="0.2">
      <c r="A33" s="242"/>
      <c r="B33" s="242"/>
      <c r="C33" s="204"/>
      <c r="D33" s="45" t="s">
        <v>125</v>
      </c>
      <c r="E33" s="30" t="s">
        <v>127</v>
      </c>
      <c r="F33" s="213"/>
      <c r="G33" s="209"/>
      <c r="H33" s="196"/>
      <c r="I33" s="219"/>
      <c r="J33" s="216"/>
      <c r="K33" s="222"/>
      <c r="L33" s="246"/>
    </row>
    <row r="34" spans="1:12" ht="15" thickBot="1" x14ac:dyDescent="0.25">
      <c r="A34" s="242"/>
      <c r="B34" s="242"/>
      <c r="C34" s="227"/>
      <c r="D34" s="46" t="s">
        <v>126</v>
      </c>
      <c r="E34" s="32">
        <v>10</v>
      </c>
      <c r="F34" s="228"/>
      <c r="G34" s="230"/>
      <c r="H34" s="231"/>
      <c r="I34" s="219"/>
      <c r="J34" s="232"/>
      <c r="K34" s="257"/>
      <c r="L34" s="246"/>
    </row>
    <row r="35" spans="1:12" ht="14.25" customHeight="1" x14ac:dyDescent="0.2">
      <c r="A35" s="242"/>
      <c r="B35" s="242"/>
      <c r="C35" s="226" t="s">
        <v>128</v>
      </c>
      <c r="D35" s="47" t="s">
        <v>129</v>
      </c>
      <c r="E35" s="48">
        <v>0</v>
      </c>
      <c r="F35" s="244">
        <v>0.7</v>
      </c>
      <c r="G35" s="229"/>
      <c r="H35" s="195">
        <f>G35</f>
        <v>0</v>
      </c>
      <c r="I35" s="218"/>
      <c r="J35" s="198"/>
      <c r="K35" s="201"/>
      <c r="L35" s="245">
        <f>SUM(F35:F42)</f>
        <v>1</v>
      </c>
    </row>
    <row r="36" spans="1:12" ht="14.25" customHeight="1" x14ac:dyDescent="0.2">
      <c r="A36" s="242"/>
      <c r="B36" s="242"/>
      <c r="C36" s="204"/>
      <c r="D36" s="49" t="s">
        <v>130</v>
      </c>
      <c r="E36" s="50">
        <v>8</v>
      </c>
      <c r="F36" s="207"/>
      <c r="G36" s="209"/>
      <c r="H36" s="196"/>
      <c r="I36" s="219"/>
      <c r="J36" s="199"/>
      <c r="K36" s="202"/>
      <c r="L36" s="246"/>
    </row>
    <row r="37" spans="1:12" ht="14.25" customHeight="1" x14ac:dyDescent="0.2">
      <c r="A37" s="242"/>
      <c r="B37" s="242"/>
      <c r="C37" s="204"/>
      <c r="D37" s="49" t="s">
        <v>131</v>
      </c>
      <c r="E37" s="50">
        <v>9</v>
      </c>
      <c r="F37" s="207"/>
      <c r="G37" s="209"/>
      <c r="H37" s="196"/>
      <c r="I37" s="219"/>
      <c r="J37" s="199"/>
      <c r="K37" s="202"/>
      <c r="L37" s="246"/>
    </row>
    <row r="38" spans="1:12" ht="15" customHeight="1" x14ac:dyDescent="0.2">
      <c r="A38" s="242"/>
      <c r="B38" s="242"/>
      <c r="C38" s="205"/>
      <c r="D38" s="49" t="s">
        <v>25</v>
      </c>
      <c r="E38" s="50" t="s">
        <v>26</v>
      </c>
      <c r="F38" s="208"/>
      <c r="G38" s="210"/>
      <c r="H38" s="197"/>
      <c r="I38" s="219"/>
      <c r="J38" s="200"/>
      <c r="K38" s="203"/>
      <c r="L38" s="246"/>
    </row>
    <row r="39" spans="1:12" ht="30.75" customHeight="1" x14ac:dyDescent="0.2">
      <c r="A39" s="242"/>
      <c r="B39" s="242"/>
      <c r="C39" s="204" t="s">
        <v>132</v>
      </c>
      <c r="D39" s="181" t="s">
        <v>133</v>
      </c>
      <c r="E39" s="182">
        <v>0</v>
      </c>
      <c r="F39" s="207">
        <v>0.1</v>
      </c>
      <c r="G39" s="209"/>
      <c r="H39" s="196">
        <f>G39</f>
        <v>0</v>
      </c>
      <c r="I39" s="219"/>
      <c r="J39" s="199"/>
      <c r="K39" s="202"/>
      <c r="L39" s="246"/>
    </row>
    <row r="40" spans="1:12" ht="30.75" customHeight="1" x14ac:dyDescent="0.2">
      <c r="A40" s="242"/>
      <c r="B40" s="242"/>
      <c r="C40" s="205"/>
      <c r="D40" s="49" t="s">
        <v>134</v>
      </c>
      <c r="E40" s="50">
        <v>10</v>
      </c>
      <c r="F40" s="208"/>
      <c r="G40" s="210"/>
      <c r="H40" s="197"/>
      <c r="I40" s="219"/>
      <c r="J40" s="200"/>
      <c r="K40" s="203"/>
      <c r="L40" s="246"/>
    </row>
    <row r="41" spans="1:12" ht="42.75" x14ac:dyDescent="0.2">
      <c r="A41" s="242"/>
      <c r="B41" s="242"/>
      <c r="C41" s="204" t="s">
        <v>135</v>
      </c>
      <c r="D41" s="181" t="s">
        <v>136</v>
      </c>
      <c r="E41" s="182">
        <v>0</v>
      </c>
      <c r="F41" s="207">
        <v>0.2</v>
      </c>
      <c r="G41" s="209"/>
      <c r="H41" s="196">
        <f>G41</f>
        <v>0</v>
      </c>
      <c r="I41" s="219"/>
      <c r="J41" s="199"/>
      <c r="K41" s="202"/>
      <c r="L41" s="246"/>
    </row>
    <row r="42" spans="1:12" ht="29.25" thickBot="1" x14ac:dyDescent="0.25">
      <c r="A42" s="242"/>
      <c r="B42" s="243"/>
      <c r="C42" s="227"/>
      <c r="D42" s="49" t="s">
        <v>135</v>
      </c>
      <c r="E42" s="52">
        <v>10</v>
      </c>
      <c r="F42" s="234"/>
      <c r="G42" s="230"/>
      <c r="H42" s="231"/>
      <c r="I42" s="220"/>
      <c r="J42" s="211"/>
      <c r="K42" s="206"/>
      <c r="L42" s="247"/>
    </row>
    <row r="43" spans="1:12" ht="30.75" customHeight="1" x14ac:dyDescent="0.2">
      <c r="A43" s="242"/>
      <c r="B43" s="204" t="s">
        <v>27</v>
      </c>
      <c r="C43" s="204" t="s">
        <v>17</v>
      </c>
      <c r="D43" s="251" t="s">
        <v>20</v>
      </c>
      <c r="E43" s="252"/>
      <c r="F43" s="53"/>
      <c r="G43" s="194"/>
      <c r="H43" s="192">
        <f>G43*F43</f>
        <v>0</v>
      </c>
      <c r="I43" s="253"/>
      <c r="J43" s="199"/>
      <c r="K43" s="202"/>
      <c r="L43" s="245">
        <f>SUM(F43:F45)</f>
        <v>0</v>
      </c>
    </row>
    <row r="44" spans="1:12" ht="30.75" customHeight="1" x14ac:dyDescent="0.2">
      <c r="A44" s="242"/>
      <c r="B44" s="204"/>
      <c r="C44" s="204"/>
      <c r="D44" s="255" t="s">
        <v>21</v>
      </c>
      <c r="E44" s="256"/>
      <c r="F44" s="37"/>
      <c r="G44" s="38"/>
      <c r="H44" s="39">
        <f>G44*F44</f>
        <v>0</v>
      </c>
      <c r="I44" s="253"/>
      <c r="J44" s="199"/>
      <c r="K44" s="202"/>
      <c r="L44" s="258"/>
    </row>
    <row r="45" spans="1:12" ht="30.75" customHeight="1" thickBot="1" x14ac:dyDescent="0.25">
      <c r="A45" s="242"/>
      <c r="B45" s="227"/>
      <c r="C45" s="227"/>
      <c r="D45" s="236" t="s">
        <v>22</v>
      </c>
      <c r="E45" s="237"/>
      <c r="F45" s="54"/>
      <c r="G45" s="193"/>
      <c r="H45" s="191">
        <f>G45*F45</f>
        <v>0</v>
      </c>
      <c r="I45" s="254"/>
      <c r="J45" s="199"/>
      <c r="K45" s="202"/>
      <c r="L45" s="259"/>
    </row>
    <row r="46" spans="1:12" ht="14.25" customHeight="1" x14ac:dyDescent="0.2">
      <c r="A46" s="242"/>
      <c r="B46" s="226" t="s">
        <v>138</v>
      </c>
      <c r="C46" s="241" t="s">
        <v>137</v>
      </c>
      <c r="D46" s="20" t="s">
        <v>95</v>
      </c>
      <c r="E46" s="21">
        <v>0</v>
      </c>
      <c r="F46" s="212">
        <v>0.4</v>
      </c>
      <c r="G46" s="215"/>
      <c r="H46" s="195">
        <f>IF(G46&lt;J46,0,IF(G46=J46,$M$1,IF(G46&gt;K46,$M$2,$M$3/(K46-J46)*(G46-J46)+$M$1)))</f>
        <v>0</v>
      </c>
      <c r="I46" s="218"/>
      <c r="J46" s="215">
        <v>3</v>
      </c>
      <c r="K46" s="221">
        <v>7</v>
      </c>
      <c r="L46" s="245">
        <f>SUM(F46:F59)</f>
        <v>1</v>
      </c>
    </row>
    <row r="47" spans="1:12" x14ac:dyDescent="0.2">
      <c r="A47" s="242"/>
      <c r="B47" s="204"/>
      <c r="C47" s="242"/>
      <c r="D47" s="44" t="s">
        <v>96</v>
      </c>
      <c r="E47" s="55">
        <f>$M$1</f>
        <v>7</v>
      </c>
      <c r="F47" s="213"/>
      <c r="G47" s="216"/>
      <c r="H47" s="196"/>
      <c r="I47" s="219"/>
      <c r="J47" s="216"/>
      <c r="K47" s="222"/>
      <c r="L47" s="246"/>
    </row>
    <row r="48" spans="1:12" ht="28.5" x14ac:dyDescent="0.2">
      <c r="A48" s="242"/>
      <c r="B48" s="204"/>
      <c r="C48" s="242"/>
      <c r="D48" s="44" t="s">
        <v>97</v>
      </c>
      <c r="E48" s="55" t="s">
        <v>99</v>
      </c>
      <c r="F48" s="213"/>
      <c r="G48" s="216"/>
      <c r="H48" s="196"/>
      <c r="I48" s="219"/>
      <c r="J48" s="216"/>
      <c r="K48" s="222"/>
      <c r="L48" s="246"/>
    </row>
    <row r="49" spans="1:12" x14ac:dyDescent="0.2">
      <c r="A49" s="242"/>
      <c r="B49" s="204"/>
      <c r="C49" s="249"/>
      <c r="D49" s="44" t="s">
        <v>98</v>
      </c>
      <c r="E49" s="55">
        <v>10</v>
      </c>
      <c r="F49" s="214"/>
      <c r="G49" s="217"/>
      <c r="H49" s="197"/>
      <c r="I49" s="219"/>
      <c r="J49" s="217"/>
      <c r="K49" s="223"/>
      <c r="L49" s="246"/>
    </row>
    <row r="50" spans="1:12" ht="14.25" customHeight="1" x14ac:dyDescent="0.2">
      <c r="A50" s="242"/>
      <c r="B50" s="204"/>
      <c r="C50" s="248" t="s">
        <v>139</v>
      </c>
      <c r="D50" s="28" t="s">
        <v>140</v>
      </c>
      <c r="E50" s="29">
        <v>0</v>
      </c>
      <c r="F50" s="250">
        <v>0.2</v>
      </c>
      <c r="G50" s="239"/>
      <c r="H50" s="238">
        <f>IF(G50&lt;J50,0,IF(G50=J50,$M$1,IF(G50&gt;K50,$M$2,$M$3/(K50-J50)*(G50-J50)+$M$1)))</f>
        <v>0</v>
      </c>
      <c r="I50" s="219"/>
      <c r="J50" s="239">
        <v>100</v>
      </c>
      <c r="K50" s="240">
        <v>200</v>
      </c>
      <c r="L50" s="246"/>
    </row>
    <row r="51" spans="1:12" x14ac:dyDescent="0.2">
      <c r="A51" s="242"/>
      <c r="B51" s="204"/>
      <c r="C51" s="242"/>
      <c r="D51" s="28" t="s">
        <v>141</v>
      </c>
      <c r="E51" s="55">
        <f>$M$1</f>
        <v>7</v>
      </c>
      <c r="F51" s="213"/>
      <c r="G51" s="216"/>
      <c r="H51" s="196"/>
      <c r="I51" s="219"/>
      <c r="J51" s="216"/>
      <c r="K51" s="222"/>
      <c r="L51" s="246"/>
    </row>
    <row r="52" spans="1:12" ht="28.5" x14ac:dyDescent="0.2">
      <c r="A52" s="242"/>
      <c r="B52" s="204"/>
      <c r="C52" s="242"/>
      <c r="D52" s="44" t="s">
        <v>142</v>
      </c>
      <c r="E52" s="55" t="s">
        <v>144</v>
      </c>
      <c r="F52" s="213"/>
      <c r="G52" s="216"/>
      <c r="H52" s="196"/>
      <c r="I52" s="219"/>
      <c r="J52" s="216"/>
      <c r="K52" s="222"/>
      <c r="L52" s="246"/>
    </row>
    <row r="53" spans="1:12" x14ac:dyDescent="0.2">
      <c r="A53" s="242"/>
      <c r="B53" s="204"/>
      <c r="C53" s="249"/>
      <c r="D53" s="44" t="s">
        <v>143</v>
      </c>
      <c r="E53" s="55">
        <v>10</v>
      </c>
      <c r="F53" s="214"/>
      <c r="G53" s="217"/>
      <c r="H53" s="197"/>
      <c r="I53" s="219"/>
      <c r="J53" s="217"/>
      <c r="K53" s="223"/>
      <c r="L53" s="246"/>
    </row>
    <row r="54" spans="1:12" ht="14.25" customHeight="1" x14ac:dyDescent="0.2">
      <c r="A54" s="242"/>
      <c r="B54" s="204"/>
      <c r="C54" s="204" t="s">
        <v>128</v>
      </c>
      <c r="D54" s="181" t="s">
        <v>129</v>
      </c>
      <c r="E54" s="182">
        <v>0</v>
      </c>
      <c r="F54" s="207">
        <v>0.25</v>
      </c>
      <c r="G54" s="209"/>
      <c r="H54" s="196">
        <f>G54</f>
        <v>0</v>
      </c>
      <c r="I54" s="219"/>
      <c r="J54" s="199"/>
      <c r="K54" s="202"/>
      <c r="L54" s="246"/>
    </row>
    <row r="55" spans="1:12" ht="14.25" customHeight="1" x14ac:dyDescent="0.2">
      <c r="A55" s="242"/>
      <c r="B55" s="204"/>
      <c r="C55" s="204"/>
      <c r="D55" s="49" t="s">
        <v>130</v>
      </c>
      <c r="E55" s="50">
        <v>8</v>
      </c>
      <c r="F55" s="207"/>
      <c r="G55" s="209"/>
      <c r="H55" s="196"/>
      <c r="I55" s="219"/>
      <c r="J55" s="199"/>
      <c r="K55" s="202"/>
      <c r="L55" s="246"/>
    </row>
    <row r="56" spans="1:12" ht="14.25" customHeight="1" x14ac:dyDescent="0.2">
      <c r="A56" s="242"/>
      <c r="B56" s="204"/>
      <c r="C56" s="204"/>
      <c r="D56" s="49" t="s">
        <v>131</v>
      </c>
      <c r="E56" s="50">
        <v>9</v>
      </c>
      <c r="F56" s="207"/>
      <c r="G56" s="209"/>
      <c r="H56" s="196"/>
      <c r="I56" s="219"/>
      <c r="J56" s="199"/>
      <c r="K56" s="202"/>
      <c r="L56" s="246"/>
    </row>
    <row r="57" spans="1:12" ht="15" customHeight="1" x14ac:dyDescent="0.2">
      <c r="A57" s="242"/>
      <c r="B57" s="204"/>
      <c r="C57" s="205"/>
      <c r="D57" s="49" t="s">
        <v>25</v>
      </c>
      <c r="E57" s="50" t="s">
        <v>26</v>
      </c>
      <c r="F57" s="208"/>
      <c r="G57" s="210"/>
      <c r="H57" s="197"/>
      <c r="I57" s="219"/>
      <c r="J57" s="200"/>
      <c r="K57" s="203"/>
      <c r="L57" s="246"/>
    </row>
    <row r="58" spans="1:12" ht="42.75" x14ac:dyDescent="0.2">
      <c r="A58" s="242"/>
      <c r="B58" s="204"/>
      <c r="C58" s="204" t="s">
        <v>135</v>
      </c>
      <c r="D58" s="181" t="s">
        <v>136</v>
      </c>
      <c r="E58" s="182">
        <v>0</v>
      </c>
      <c r="F58" s="207">
        <v>0.15</v>
      </c>
      <c r="G58" s="209"/>
      <c r="H58" s="196">
        <f>G58</f>
        <v>0</v>
      </c>
      <c r="I58" s="219"/>
      <c r="J58" s="199"/>
      <c r="K58" s="202"/>
      <c r="L58" s="246"/>
    </row>
    <row r="59" spans="1:12" ht="29.25" thickBot="1" x14ac:dyDescent="0.25">
      <c r="A59" s="243"/>
      <c r="B59" s="227"/>
      <c r="C59" s="227"/>
      <c r="D59" s="51" t="s">
        <v>135</v>
      </c>
      <c r="E59" s="52">
        <v>10</v>
      </c>
      <c r="F59" s="234"/>
      <c r="G59" s="230"/>
      <c r="H59" s="231"/>
      <c r="I59" s="220"/>
      <c r="J59" s="211"/>
      <c r="K59" s="206"/>
      <c r="L59" s="247"/>
    </row>
    <row r="60" spans="1:12" ht="24" customHeight="1" x14ac:dyDescent="0.2">
      <c r="A60" t="s">
        <v>28</v>
      </c>
      <c r="B60" s="56"/>
      <c r="D60" t="s">
        <v>28</v>
      </c>
      <c r="E60" s="233"/>
      <c r="F60" s="233"/>
      <c r="G60" s="233"/>
      <c r="H60" t="s">
        <v>28</v>
      </c>
      <c r="I60" s="233"/>
      <c r="J60" s="233"/>
      <c r="K60" s="233"/>
    </row>
    <row r="61" spans="1:12" s="58" customFormat="1" ht="24" customHeight="1" x14ac:dyDescent="0.2">
      <c r="A61" t="s">
        <v>28</v>
      </c>
      <c r="B61" s="56"/>
      <c r="C61" s="57"/>
      <c r="D61" t="s">
        <v>28</v>
      </c>
      <c r="E61" s="235"/>
      <c r="F61" s="235"/>
      <c r="G61" s="235"/>
      <c r="H61" t="s">
        <v>28</v>
      </c>
      <c r="I61" s="235"/>
      <c r="J61" s="235"/>
      <c r="K61" s="235"/>
      <c r="L61" s="57"/>
    </row>
    <row r="62" spans="1:12" s="58" customFormat="1" ht="12.75" x14ac:dyDescent="0.2">
      <c r="C62" s="57"/>
      <c r="D62" s="57"/>
      <c r="E62" s="224"/>
      <c r="F62" s="224"/>
      <c r="G62" s="224"/>
      <c r="H62" s="57"/>
      <c r="I62" s="224"/>
      <c r="J62" s="224"/>
      <c r="K62" s="224"/>
      <c r="L62" s="57"/>
    </row>
    <row r="63" spans="1:12" ht="15.75" x14ac:dyDescent="0.25">
      <c r="A63" s="225" t="s">
        <v>29</v>
      </c>
      <c r="B63" s="225"/>
      <c r="C63" s="225"/>
      <c r="D63" s="225"/>
      <c r="E63" s="225"/>
      <c r="F63" s="225"/>
      <c r="G63" s="225"/>
      <c r="H63" s="225"/>
      <c r="I63" s="225"/>
      <c r="J63" s="225"/>
      <c r="K63" s="225"/>
    </row>
    <row r="64" spans="1:12" x14ac:dyDescent="0.2">
      <c r="C64" s="26"/>
      <c r="D64" s="26"/>
      <c r="E64" s="26"/>
      <c r="F64" s="26"/>
      <c r="G64" s="59"/>
      <c r="H64" s="26"/>
      <c r="I64" s="26"/>
      <c r="J64" s="60"/>
      <c r="K64" s="60"/>
    </row>
    <row r="65" spans="1:13" x14ac:dyDescent="0.2">
      <c r="C65" s="26"/>
      <c r="D65" s="26"/>
      <c r="E65" s="26"/>
      <c r="F65" s="26"/>
      <c r="G65" s="59"/>
      <c r="H65" s="26"/>
      <c r="I65" s="26"/>
      <c r="J65" s="60"/>
      <c r="K65" s="60"/>
    </row>
    <row r="66" spans="1:13" x14ac:dyDescent="0.2">
      <c r="C66" s="26"/>
      <c r="D66" s="26"/>
      <c r="E66" s="26"/>
      <c r="F66" s="26"/>
      <c r="G66" s="59"/>
      <c r="H66" s="26"/>
      <c r="I66" s="26"/>
      <c r="J66" s="60"/>
      <c r="K66" s="60"/>
    </row>
    <row r="67" spans="1:13" x14ac:dyDescent="0.2">
      <c r="C67" s="26"/>
      <c r="D67" s="26"/>
      <c r="E67" s="26"/>
      <c r="F67" s="26"/>
      <c r="G67" s="59"/>
      <c r="H67" s="26"/>
      <c r="I67" s="26"/>
      <c r="J67" s="60"/>
      <c r="K67" s="60"/>
    </row>
    <row r="68" spans="1:13" x14ac:dyDescent="0.2">
      <c r="C68" s="26"/>
      <c r="D68" s="26"/>
      <c r="E68" s="26"/>
      <c r="F68" s="26"/>
      <c r="G68" s="59"/>
      <c r="H68" s="26"/>
      <c r="I68" s="26"/>
      <c r="J68" s="60"/>
      <c r="K68" s="60"/>
    </row>
    <row r="69" spans="1:13" x14ac:dyDescent="0.2">
      <c r="C69" s="26"/>
      <c r="D69" s="26"/>
      <c r="E69" s="26"/>
      <c r="F69" s="26"/>
      <c r="G69" s="59"/>
      <c r="H69" s="26"/>
      <c r="I69" s="26"/>
      <c r="J69" s="60"/>
      <c r="K69" s="60"/>
    </row>
    <row r="70" spans="1:13" x14ac:dyDescent="0.2">
      <c r="C70" s="26"/>
      <c r="D70" s="26"/>
      <c r="E70" s="26"/>
      <c r="F70" s="26"/>
      <c r="G70" s="59"/>
      <c r="H70" s="26"/>
      <c r="I70" s="26"/>
      <c r="J70" s="60"/>
      <c r="K70" s="60"/>
    </row>
    <row r="71" spans="1:13" x14ac:dyDescent="0.2">
      <c r="C71" s="26"/>
      <c r="D71" s="26"/>
      <c r="E71" s="26"/>
      <c r="F71" s="26"/>
      <c r="G71" s="59"/>
      <c r="H71" s="26"/>
      <c r="I71" s="26"/>
      <c r="J71" s="60"/>
      <c r="K71" s="60"/>
    </row>
    <row r="72" spans="1:13" s="26" customFormat="1" x14ac:dyDescent="0.2">
      <c r="A72"/>
      <c r="B72"/>
      <c r="G72" s="59"/>
      <c r="J72" s="60"/>
      <c r="K72" s="60"/>
      <c r="M72"/>
    </row>
    <row r="73" spans="1:13" s="26" customFormat="1" x14ac:dyDescent="0.2">
      <c r="A73"/>
      <c r="B73"/>
      <c r="G73" s="59"/>
      <c r="J73" s="60"/>
      <c r="K73" s="60"/>
      <c r="M73"/>
    </row>
    <row r="74" spans="1:13" s="26" customFormat="1" x14ac:dyDescent="0.2">
      <c r="A74"/>
      <c r="B74"/>
      <c r="G74" s="59"/>
      <c r="J74" s="60"/>
      <c r="K74" s="60"/>
      <c r="M74"/>
    </row>
    <row r="75" spans="1:13" s="26" customFormat="1" x14ac:dyDescent="0.2">
      <c r="A75"/>
      <c r="B75"/>
      <c r="G75" s="59"/>
      <c r="J75" s="60"/>
      <c r="K75" s="60"/>
      <c r="M75"/>
    </row>
    <row r="76" spans="1:13" s="26" customFormat="1" x14ac:dyDescent="0.2">
      <c r="A76"/>
      <c r="B76"/>
      <c r="G76" s="59"/>
      <c r="J76" s="60"/>
      <c r="K76" s="60"/>
      <c r="M76"/>
    </row>
    <row r="77" spans="1:13" s="26" customFormat="1" x14ac:dyDescent="0.2">
      <c r="A77"/>
      <c r="B77"/>
      <c r="G77" s="59"/>
      <c r="J77" s="60"/>
      <c r="K77" s="60"/>
      <c r="M77"/>
    </row>
    <row r="78" spans="1:13" s="26" customFormat="1" x14ac:dyDescent="0.2">
      <c r="A78"/>
      <c r="B78"/>
      <c r="G78" s="59"/>
      <c r="J78" s="60"/>
      <c r="K78" s="60"/>
      <c r="M78"/>
    </row>
    <row r="79" spans="1:13" s="26" customFormat="1" x14ac:dyDescent="0.2">
      <c r="A79"/>
      <c r="B79"/>
      <c r="G79" s="59"/>
      <c r="J79" s="60"/>
      <c r="K79" s="60"/>
      <c r="M79"/>
    </row>
    <row r="80" spans="1:13" s="26" customFormat="1" x14ac:dyDescent="0.2">
      <c r="A80"/>
      <c r="B80"/>
      <c r="G80" s="59"/>
      <c r="J80" s="60"/>
      <c r="K80" s="60"/>
      <c r="M80"/>
    </row>
    <row r="81" spans="1:13" s="26" customFormat="1" x14ac:dyDescent="0.2">
      <c r="A81"/>
      <c r="B81"/>
      <c r="G81" s="59"/>
      <c r="J81" s="60"/>
      <c r="K81" s="60"/>
      <c r="M81"/>
    </row>
  </sheetData>
  <mergeCells count="126">
    <mergeCell ref="L5:L16"/>
    <mergeCell ref="A1:C1"/>
    <mergeCell ref="D3:E3"/>
    <mergeCell ref="A4:A17"/>
    <mergeCell ref="B4:B16"/>
    <mergeCell ref="C5:C8"/>
    <mergeCell ref="F5:F8"/>
    <mergeCell ref="C9:C12"/>
    <mergeCell ref="F9:F12"/>
    <mergeCell ref="G9:G12"/>
    <mergeCell ref="H9:H12"/>
    <mergeCell ref="J9:J12"/>
    <mergeCell ref="K9:K12"/>
    <mergeCell ref="C13:C16"/>
    <mergeCell ref="F13:F16"/>
    <mergeCell ref="G13:G16"/>
    <mergeCell ref="H13:H16"/>
    <mergeCell ref="J13:J16"/>
    <mergeCell ref="K13:K16"/>
    <mergeCell ref="A18:A20"/>
    <mergeCell ref="B18:B20"/>
    <mergeCell ref="C18:C20"/>
    <mergeCell ref="D18:E18"/>
    <mergeCell ref="I18:I20"/>
    <mergeCell ref="J18:J20"/>
    <mergeCell ref="K18:K20"/>
    <mergeCell ref="D17:E17"/>
    <mergeCell ref="G5:G8"/>
    <mergeCell ref="H5:H8"/>
    <mergeCell ref="I5:I16"/>
    <mergeCell ref="J5:J8"/>
    <mergeCell ref="K5:K8"/>
    <mergeCell ref="J21:J24"/>
    <mergeCell ref="K21:K24"/>
    <mergeCell ref="L21:L34"/>
    <mergeCell ref="K31:K34"/>
    <mergeCell ref="L18:L20"/>
    <mergeCell ref="D19:E19"/>
    <mergeCell ref="D20:E20"/>
    <mergeCell ref="L43:L45"/>
    <mergeCell ref="C25:C26"/>
    <mergeCell ref="F25:F26"/>
    <mergeCell ref="G25:G26"/>
    <mergeCell ref="H25:H26"/>
    <mergeCell ref="J25:J26"/>
    <mergeCell ref="I35:I42"/>
    <mergeCell ref="K25:K26"/>
    <mergeCell ref="C27:C30"/>
    <mergeCell ref="F27:F30"/>
    <mergeCell ref="G27:G30"/>
    <mergeCell ref="H27:H30"/>
    <mergeCell ref="J27:J30"/>
    <mergeCell ref="K27:K30"/>
    <mergeCell ref="C21:C24"/>
    <mergeCell ref="F21:F24"/>
    <mergeCell ref="G21:G24"/>
    <mergeCell ref="L46:L59"/>
    <mergeCell ref="C50:C53"/>
    <mergeCell ref="F50:F53"/>
    <mergeCell ref="G50:G53"/>
    <mergeCell ref="H54:H57"/>
    <mergeCell ref="C58:C59"/>
    <mergeCell ref="L35:L42"/>
    <mergeCell ref="B46:B59"/>
    <mergeCell ref="C46:C49"/>
    <mergeCell ref="B21:B42"/>
    <mergeCell ref="H21:H24"/>
    <mergeCell ref="I21:I34"/>
    <mergeCell ref="K41:K42"/>
    <mergeCell ref="B43:B45"/>
    <mergeCell ref="C43:C45"/>
    <mergeCell ref="D43:E43"/>
    <mergeCell ref="I43:I45"/>
    <mergeCell ref="J43:J45"/>
    <mergeCell ref="K43:K45"/>
    <mergeCell ref="D44:E44"/>
    <mergeCell ref="C41:C42"/>
    <mergeCell ref="F41:F42"/>
    <mergeCell ref="G41:G42"/>
    <mergeCell ref="H41:H42"/>
    <mergeCell ref="E62:G62"/>
    <mergeCell ref="I62:K62"/>
    <mergeCell ref="A63:K63"/>
    <mergeCell ref="C31:C34"/>
    <mergeCell ref="F31:F34"/>
    <mergeCell ref="G31:G34"/>
    <mergeCell ref="H31:H34"/>
    <mergeCell ref="J31:J34"/>
    <mergeCell ref="E60:G60"/>
    <mergeCell ref="I60:K60"/>
    <mergeCell ref="F58:F59"/>
    <mergeCell ref="G58:G59"/>
    <mergeCell ref="H58:H59"/>
    <mergeCell ref="J58:J59"/>
    <mergeCell ref="E61:G61"/>
    <mergeCell ref="I61:K61"/>
    <mergeCell ref="D45:E45"/>
    <mergeCell ref="H50:H53"/>
    <mergeCell ref="J50:J53"/>
    <mergeCell ref="K50:K53"/>
    <mergeCell ref="A21:A59"/>
    <mergeCell ref="C35:C38"/>
    <mergeCell ref="F35:F38"/>
    <mergeCell ref="G35:G38"/>
    <mergeCell ref="H35:H38"/>
    <mergeCell ref="J35:J38"/>
    <mergeCell ref="K35:K38"/>
    <mergeCell ref="C39:C40"/>
    <mergeCell ref="K58:K59"/>
    <mergeCell ref="F39:F40"/>
    <mergeCell ref="G39:G40"/>
    <mergeCell ref="H39:H40"/>
    <mergeCell ref="J39:J40"/>
    <mergeCell ref="J54:J57"/>
    <mergeCell ref="K54:K57"/>
    <mergeCell ref="C54:C57"/>
    <mergeCell ref="F54:F57"/>
    <mergeCell ref="G54:G57"/>
    <mergeCell ref="J41:J42"/>
    <mergeCell ref="F46:F49"/>
    <mergeCell ref="G46:G49"/>
    <mergeCell ref="H46:H49"/>
    <mergeCell ref="I46:I59"/>
    <mergeCell ref="J46:J49"/>
    <mergeCell ref="K46:K49"/>
    <mergeCell ref="K39:K40"/>
  </mergeCells>
  <conditionalFormatting sqref="G41 G9 G13 G4:G5 G17:G21 G43:G45">
    <cfRule type="cellIs" dxfId="18" priority="52" stopIfTrue="1" operator="equal">
      <formula>0</formula>
    </cfRule>
  </conditionalFormatting>
  <conditionalFormatting sqref="L43:L45 L4:L26">
    <cfRule type="cellIs" dxfId="17" priority="53" stopIfTrue="1" operator="lessThan">
      <formula>1</formula>
    </cfRule>
  </conditionalFormatting>
  <conditionalFormatting sqref="G31">
    <cfRule type="cellIs" dxfId="16" priority="50" stopIfTrue="1" operator="equal">
      <formula>0</formula>
    </cfRule>
  </conditionalFormatting>
  <conditionalFormatting sqref="L31:L34">
    <cfRule type="cellIs" dxfId="15" priority="51" stopIfTrue="1" operator="lessThan">
      <formula>1</formula>
    </cfRule>
  </conditionalFormatting>
  <conditionalFormatting sqref="G27">
    <cfRule type="cellIs" dxfId="14" priority="48" stopIfTrue="1" operator="equal">
      <formula>0</formula>
    </cfRule>
  </conditionalFormatting>
  <conditionalFormatting sqref="L27:L30">
    <cfRule type="cellIs" dxfId="13" priority="49" stopIfTrue="1" operator="lessThan">
      <formula>1</formula>
    </cfRule>
  </conditionalFormatting>
  <conditionalFormatting sqref="G25">
    <cfRule type="cellIs" dxfId="12" priority="46" stopIfTrue="1" operator="equal">
      <formula>0</formula>
    </cfRule>
  </conditionalFormatting>
  <conditionalFormatting sqref="G39">
    <cfRule type="cellIs" dxfId="11" priority="44" stopIfTrue="1" operator="equal">
      <formula>0</formula>
    </cfRule>
  </conditionalFormatting>
  <conditionalFormatting sqref="L35">
    <cfRule type="cellIs" dxfId="10" priority="43" stopIfTrue="1" operator="lessThan">
      <formula>1</formula>
    </cfRule>
  </conditionalFormatting>
  <conditionalFormatting sqref="G35">
    <cfRule type="cellIs" dxfId="9" priority="42" stopIfTrue="1" operator="equal">
      <formula>0</formula>
    </cfRule>
  </conditionalFormatting>
  <conditionalFormatting sqref="L46:L49">
    <cfRule type="cellIs" dxfId="8" priority="41" stopIfTrue="1" operator="lessThan">
      <formula>1</formula>
    </cfRule>
  </conditionalFormatting>
  <conditionalFormatting sqref="G46">
    <cfRule type="cellIs" dxfId="7" priority="40" stopIfTrue="1" operator="equal">
      <formula>0</formula>
    </cfRule>
  </conditionalFormatting>
  <conditionalFormatting sqref="G50">
    <cfRule type="cellIs" dxfId="6" priority="38" stopIfTrue="1" operator="equal">
      <formula>0</formula>
    </cfRule>
  </conditionalFormatting>
  <conditionalFormatting sqref="L50:L53">
    <cfRule type="cellIs" dxfId="5" priority="39" stopIfTrue="1" operator="lessThan">
      <formula>1</formula>
    </cfRule>
  </conditionalFormatting>
  <conditionalFormatting sqref="G58">
    <cfRule type="cellIs" dxfId="4" priority="37" stopIfTrue="1" operator="equal">
      <formula>0</formula>
    </cfRule>
  </conditionalFormatting>
  <conditionalFormatting sqref="L54">
    <cfRule type="cellIs" dxfId="3" priority="35" stopIfTrue="1" operator="lessThan">
      <formula>1</formula>
    </cfRule>
  </conditionalFormatting>
  <conditionalFormatting sqref="G54">
    <cfRule type="cellIs" dxfId="2" priority="34" stopIfTrue="1" operator="equal">
      <formula>0</formula>
    </cfRule>
  </conditionalFormatting>
  <printOptions horizontalCentered="1"/>
  <pageMargins left="0.23622047244094491" right="0.23622047244094491" top="0.47244094488188981" bottom="0.15748031496062992" header="0.27559055118110237" footer="0.15748031496062992"/>
  <pageSetup paperSize="9" scale="70" orientation="portrait" r:id="rId1"/>
  <headerFooter alignWithMargins="0">
    <oddHeader>&amp;Lעמוד &amp;P מתוך &amp;N&amp;C&amp;"Arial,מודגש"&amp;12מכרז מס' 3/2.2018 : ארגון, ליווי ובקרה כוללת על הפעלת תוכנית "בתי ספר של החופש הגדול" במוסדות החינוך</oddHeader>
    <oddFooter>&amp;L&amp;A</oddFooter>
  </headerFooter>
  <rowBreaks count="1" manualBreakCount="1">
    <brk id="45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/>
  <dimension ref="A1:O28"/>
  <sheetViews>
    <sheetView rightToLeft="1" view="pageBreakPreview" zoomScale="115" zoomScaleNormal="100" zoomScaleSheetLayoutView="115" workbookViewId="0">
      <selection activeCell="C3" sqref="C3:C4"/>
    </sheetView>
  </sheetViews>
  <sheetFormatPr defaultRowHeight="17.25" customHeight="1" x14ac:dyDescent="0.2"/>
  <cols>
    <col min="1" max="1" width="8.28515625" style="69" bestFit="1" customWidth="1"/>
    <col min="2" max="2" width="36.85546875" style="69" customWidth="1"/>
    <col min="3" max="3" width="13.42578125" style="129" customWidth="1"/>
    <col min="4" max="4" width="6.85546875" style="69" customWidth="1"/>
    <col min="5" max="5" width="8.42578125" style="69" customWidth="1"/>
    <col min="6" max="6" width="8.5703125" style="69" customWidth="1"/>
    <col min="7" max="7" width="8" style="69" customWidth="1"/>
    <col min="8" max="8" width="10.85546875" style="69" customWidth="1"/>
    <col min="9" max="9" width="7.28515625" style="69" customWidth="1"/>
    <col min="10" max="10" width="8" style="69" customWidth="1"/>
    <col min="11" max="11" width="8.140625" style="129" customWidth="1"/>
    <col min="12" max="12" width="8.42578125" style="69" customWidth="1"/>
    <col min="13" max="13" width="24" style="69" customWidth="1"/>
    <col min="14" max="16384" width="9.140625" style="69"/>
  </cols>
  <sheetData>
    <row r="1" spans="1:15" ht="26.25" customHeight="1" thickTop="1" x14ac:dyDescent="0.2">
      <c r="A1" s="61" t="s">
        <v>30</v>
      </c>
      <c r="B1" s="62" t="s">
        <v>31</v>
      </c>
      <c r="C1" s="63" t="s">
        <v>32</v>
      </c>
      <c r="D1" s="278" t="s">
        <v>82</v>
      </c>
      <c r="E1" s="279"/>
      <c r="F1" s="279"/>
      <c r="G1" s="279"/>
      <c r="H1" s="280"/>
      <c r="I1" s="64" t="s">
        <v>33</v>
      </c>
      <c r="J1" s="65">
        <v>1</v>
      </c>
      <c r="K1" s="66" t="s">
        <v>34</v>
      </c>
      <c r="L1" s="67"/>
      <c r="M1" s="68" t="str">
        <f ca="1">CELL("filename")</f>
        <v>\\MIRYAM-1006\Users\Public\מכרזים שפורסמו\משרד החינוך-HP\hp1857_3-2.2018\[HP1857.xlsx]מחוון</v>
      </c>
    </row>
    <row r="2" spans="1:15" ht="26.25" customHeight="1" thickBot="1" x14ac:dyDescent="0.25">
      <c r="A2" s="70" t="s">
        <v>35</v>
      </c>
      <c r="B2" s="71" t="s">
        <v>83</v>
      </c>
      <c r="C2" s="72" t="s">
        <v>156</v>
      </c>
      <c r="D2" s="281"/>
      <c r="E2" s="282"/>
      <c r="F2" s="282"/>
      <c r="G2" s="282"/>
      <c r="H2" s="283"/>
      <c r="I2" s="73" t="s">
        <v>36</v>
      </c>
      <c r="J2" s="74">
        <v>2</v>
      </c>
      <c r="K2" s="75" t="s">
        <v>37</v>
      </c>
      <c r="L2" s="76"/>
      <c r="M2" s="77"/>
    </row>
    <row r="3" spans="1:15" s="81" customFormat="1" ht="17.25" customHeight="1" thickTop="1" x14ac:dyDescent="0.2">
      <c r="A3" s="284" t="s">
        <v>38</v>
      </c>
      <c r="B3" s="285"/>
      <c r="C3" s="273" t="s">
        <v>39</v>
      </c>
      <c r="D3" s="78" t="s">
        <v>7</v>
      </c>
      <c r="E3" s="79" t="s">
        <v>40</v>
      </c>
      <c r="F3" s="80">
        <v>1</v>
      </c>
      <c r="G3" s="79" t="s">
        <v>40</v>
      </c>
      <c r="H3" s="80">
        <v>2</v>
      </c>
      <c r="I3" s="79" t="s">
        <v>40</v>
      </c>
      <c r="J3" s="80">
        <v>3</v>
      </c>
      <c r="K3" s="79" t="s">
        <v>40</v>
      </c>
      <c r="L3" s="80">
        <v>4</v>
      </c>
      <c r="M3" s="273" t="s">
        <v>41</v>
      </c>
    </row>
    <row r="4" spans="1:15" s="81" customFormat="1" ht="17.25" customHeight="1" thickBot="1" x14ac:dyDescent="0.25">
      <c r="A4" s="286"/>
      <c r="B4" s="287"/>
      <c r="C4" s="274"/>
      <c r="D4" s="82" t="s">
        <v>42</v>
      </c>
      <c r="E4" s="83" t="s">
        <v>43</v>
      </c>
      <c r="F4" s="84" t="s">
        <v>44</v>
      </c>
      <c r="G4" s="83" t="s">
        <v>43</v>
      </c>
      <c r="H4" s="84" t="s">
        <v>44</v>
      </c>
      <c r="I4" s="83" t="s">
        <v>43</v>
      </c>
      <c r="J4" s="84" t="s">
        <v>44</v>
      </c>
      <c r="K4" s="83" t="s">
        <v>43</v>
      </c>
      <c r="L4" s="84" t="s">
        <v>44</v>
      </c>
      <c r="M4" s="274"/>
      <c r="O4" s="85"/>
    </row>
    <row r="5" spans="1:15" s="81" customFormat="1" ht="24.75" thickTop="1" x14ac:dyDescent="0.2">
      <c r="A5" s="275" t="s">
        <v>45</v>
      </c>
      <c r="B5" s="92" t="s">
        <v>93</v>
      </c>
      <c r="C5" s="87" t="s">
        <v>46</v>
      </c>
      <c r="D5" s="88">
        <v>0.8</v>
      </c>
      <c r="E5" s="89"/>
      <c r="F5" s="90"/>
      <c r="G5" s="89"/>
      <c r="H5" s="90"/>
      <c r="I5" s="89"/>
      <c r="J5" s="90"/>
      <c r="K5" s="89"/>
      <c r="L5" s="90"/>
      <c r="M5" s="91" t="s">
        <v>47</v>
      </c>
    </row>
    <row r="6" spans="1:15" s="81" customFormat="1" ht="17.25" customHeight="1" thickBot="1" x14ac:dyDescent="0.25">
      <c r="A6" s="276"/>
      <c r="B6" s="94" t="s">
        <v>48</v>
      </c>
      <c r="C6" s="87" t="s">
        <v>49</v>
      </c>
      <c r="D6" s="95">
        <v>0.2</v>
      </c>
      <c r="E6" s="89"/>
      <c r="F6" s="96"/>
      <c r="G6" s="89"/>
      <c r="H6" s="96"/>
      <c r="I6" s="89"/>
      <c r="J6" s="96"/>
      <c r="K6" s="89"/>
      <c r="L6" s="96"/>
      <c r="M6" s="97" t="s">
        <v>47</v>
      </c>
    </row>
    <row r="7" spans="1:15" s="81" customFormat="1" ht="17.25" customHeight="1" thickBot="1" x14ac:dyDescent="0.25">
      <c r="A7" s="277"/>
      <c r="B7" s="98" t="s">
        <v>50</v>
      </c>
      <c r="C7" s="99"/>
      <c r="D7" s="100">
        <f>SUM(D5:D6)</f>
        <v>1</v>
      </c>
      <c r="E7" s="101"/>
      <c r="F7" s="102"/>
      <c r="G7" s="101"/>
      <c r="H7" s="102"/>
      <c r="I7" s="101"/>
      <c r="J7" s="102"/>
      <c r="K7" s="101"/>
      <c r="L7" s="102"/>
      <c r="M7" s="103"/>
    </row>
    <row r="8" spans="1:15" s="81" customFormat="1" ht="17.25" customHeight="1" thickTop="1" thickBot="1" x14ac:dyDescent="0.25">
      <c r="A8" s="275" t="s">
        <v>51</v>
      </c>
      <c r="B8" s="104" t="s">
        <v>51</v>
      </c>
      <c r="C8" s="87" t="s">
        <v>49</v>
      </c>
      <c r="D8" s="105">
        <v>1</v>
      </c>
      <c r="E8" s="89"/>
      <c r="F8" s="93"/>
      <c r="G8" s="89"/>
      <c r="H8" s="93"/>
      <c r="I8" s="89"/>
      <c r="J8" s="96"/>
      <c r="K8" s="89"/>
      <c r="L8" s="96"/>
      <c r="M8" s="97" t="s">
        <v>47</v>
      </c>
    </row>
    <row r="9" spans="1:15" s="81" customFormat="1" ht="17.25" customHeight="1" thickBot="1" x14ac:dyDescent="0.25">
      <c r="A9" s="277"/>
      <c r="B9" s="98" t="s">
        <v>50</v>
      </c>
      <c r="C9" s="99"/>
      <c r="D9" s="100">
        <f>SUM(D8)</f>
        <v>1</v>
      </c>
      <c r="E9" s="101"/>
      <c r="F9" s="102"/>
      <c r="G9" s="101"/>
      <c r="H9" s="102"/>
      <c r="I9" s="101"/>
      <c r="J9" s="102"/>
      <c r="K9" s="101"/>
      <c r="L9" s="102"/>
      <c r="M9" s="103"/>
    </row>
    <row r="10" spans="1:15" s="81" customFormat="1" ht="17.25" customHeight="1" thickTop="1" x14ac:dyDescent="0.2">
      <c r="A10" s="275" t="s">
        <v>52</v>
      </c>
      <c r="B10" s="104" t="s">
        <v>53</v>
      </c>
      <c r="C10" s="87" t="s">
        <v>49</v>
      </c>
      <c r="D10" s="95">
        <v>0.4</v>
      </c>
      <c r="E10" s="89"/>
      <c r="F10" s="90"/>
      <c r="G10" s="106"/>
      <c r="H10" s="90"/>
      <c r="I10" s="106"/>
      <c r="J10" s="96"/>
      <c r="K10" s="106"/>
      <c r="L10" s="96"/>
      <c r="M10" s="97" t="s">
        <v>47</v>
      </c>
    </row>
    <row r="11" spans="1:15" s="81" customFormat="1" ht="17.25" customHeight="1" x14ac:dyDescent="0.2">
      <c r="A11" s="276"/>
      <c r="B11" s="107" t="s">
        <v>54</v>
      </c>
      <c r="C11" s="87" t="s">
        <v>49</v>
      </c>
      <c r="D11" s="108">
        <v>0.35</v>
      </c>
      <c r="E11" s="89"/>
      <c r="F11" s="93"/>
      <c r="G11" s="109"/>
      <c r="H11" s="93"/>
      <c r="I11" s="109"/>
      <c r="J11" s="93"/>
      <c r="K11" s="109"/>
      <c r="L11" s="93"/>
      <c r="M11" s="110" t="s">
        <v>47</v>
      </c>
    </row>
    <row r="12" spans="1:15" s="81" customFormat="1" ht="17.25" customHeight="1" thickBot="1" x14ac:dyDescent="0.25">
      <c r="A12" s="276"/>
      <c r="B12" s="104" t="s">
        <v>55</v>
      </c>
      <c r="C12" s="87" t="s">
        <v>49</v>
      </c>
      <c r="D12" s="108">
        <v>0.25</v>
      </c>
      <c r="E12" s="89"/>
      <c r="F12" s="93"/>
      <c r="G12" s="109"/>
      <c r="H12" s="93"/>
      <c r="I12" s="109"/>
      <c r="J12" s="93"/>
      <c r="K12" s="109"/>
      <c r="L12" s="93"/>
      <c r="M12" s="110" t="s">
        <v>47</v>
      </c>
    </row>
    <row r="13" spans="1:15" s="81" customFormat="1" ht="17.25" customHeight="1" thickBot="1" x14ac:dyDescent="0.25">
      <c r="A13" s="277"/>
      <c r="B13" s="98" t="s">
        <v>50</v>
      </c>
      <c r="C13" s="99"/>
      <c r="D13" s="100">
        <f>SUM(D10:D12)</f>
        <v>1</v>
      </c>
      <c r="E13" s="101"/>
      <c r="F13" s="102"/>
      <c r="G13" s="101"/>
      <c r="H13" s="102"/>
      <c r="I13" s="101"/>
      <c r="J13" s="102"/>
      <c r="K13" s="101"/>
      <c r="L13" s="102"/>
      <c r="M13" s="103"/>
    </row>
    <row r="14" spans="1:15" s="81" customFormat="1" ht="17.25" customHeight="1" thickTop="1" thickBot="1" x14ac:dyDescent="0.25">
      <c r="A14" s="275" t="s">
        <v>23</v>
      </c>
      <c r="B14" s="104" t="s">
        <v>84</v>
      </c>
      <c r="C14" s="87" t="s">
        <v>49</v>
      </c>
      <c r="D14" s="180">
        <v>1</v>
      </c>
      <c r="E14" s="89"/>
      <c r="F14" s="90"/>
      <c r="G14" s="106"/>
      <c r="H14" s="90"/>
      <c r="I14" s="106"/>
      <c r="J14" s="96"/>
      <c r="K14" s="106"/>
      <c r="L14" s="96"/>
      <c r="M14" s="97" t="s">
        <v>47</v>
      </c>
    </row>
    <row r="15" spans="1:15" s="81" customFormat="1" ht="17.25" customHeight="1" thickBot="1" x14ac:dyDescent="0.25">
      <c r="A15" s="277"/>
      <c r="B15" s="98" t="s">
        <v>50</v>
      </c>
      <c r="C15" s="99"/>
      <c r="D15" s="100">
        <f>SUM(D14:D14)</f>
        <v>1</v>
      </c>
      <c r="E15" s="101"/>
      <c r="F15" s="102"/>
      <c r="G15" s="101"/>
      <c r="H15" s="102"/>
      <c r="I15" s="101"/>
      <c r="J15" s="102"/>
      <c r="K15" s="101"/>
      <c r="L15" s="102"/>
      <c r="M15" s="103"/>
    </row>
    <row r="16" spans="1:15" s="81" customFormat="1" ht="17.25" customHeight="1" thickTop="1" x14ac:dyDescent="0.2">
      <c r="A16" s="275" t="s">
        <v>56</v>
      </c>
      <c r="B16" s="271" t="s">
        <v>38</v>
      </c>
      <c r="C16" s="273" t="s">
        <v>57</v>
      </c>
      <c r="D16" s="273" t="s">
        <v>58</v>
      </c>
      <c r="E16" s="79" t="s">
        <v>40</v>
      </c>
      <c r="F16" s="80">
        <v>1</v>
      </c>
      <c r="G16" s="79" t="s">
        <v>40</v>
      </c>
      <c r="H16" s="80">
        <v>2</v>
      </c>
      <c r="I16" s="79" t="s">
        <v>40</v>
      </c>
      <c r="J16" s="80">
        <v>3</v>
      </c>
      <c r="K16" s="79" t="s">
        <v>40</v>
      </c>
      <c r="L16" s="80">
        <v>4</v>
      </c>
      <c r="M16" s="273" t="s">
        <v>41</v>
      </c>
    </row>
    <row r="17" spans="1:15" s="81" customFormat="1" ht="17.25" customHeight="1" thickBot="1" x14ac:dyDescent="0.25">
      <c r="A17" s="276"/>
      <c r="B17" s="272"/>
      <c r="C17" s="274"/>
      <c r="D17" s="274"/>
      <c r="E17" s="83" t="s">
        <v>43</v>
      </c>
      <c r="F17" s="84" t="s">
        <v>44</v>
      </c>
      <c r="G17" s="83" t="s">
        <v>43</v>
      </c>
      <c r="H17" s="84" t="s">
        <v>44</v>
      </c>
      <c r="I17" s="83" t="s">
        <v>43</v>
      </c>
      <c r="J17" s="84" t="s">
        <v>44</v>
      </c>
      <c r="K17" s="83" t="s">
        <v>43</v>
      </c>
      <c r="L17" s="84" t="s">
        <v>44</v>
      </c>
      <c r="M17" s="274"/>
      <c r="O17" s="85"/>
    </row>
    <row r="18" spans="1:15" s="81" customFormat="1" ht="13.5" thickTop="1" x14ac:dyDescent="0.2">
      <c r="A18" s="276"/>
      <c r="B18" s="86" t="s">
        <v>155</v>
      </c>
      <c r="C18" s="112" t="s">
        <v>89</v>
      </c>
      <c r="D18" s="113">
        <v>340</v>
      </c>
      <c r="E18" s="114"/>
      <c r="F18" s="115"/>
      <c r="G18" s="116"/>
      <c r="H18" s="115"/>
      <c r="I18" s="116"/>
      <c r="J18" s="115"/>
      <c r="K18" s="116"/>
      <c r="L18" s="115"/>
      <c r="M18" s="111"/>
    </row>
    <row r="19" spans="1:15" s="81" customFormat="1" ht="12.75" x14ac:dyDescent="0.2">
      <c r="A19" s="276"/>
      <c r="B19" s="92" t="s">
        <v>150</v>
      </c>
      <c r="C19" s="117" t="s">
        <v>90</v>
      </c>
      <c r="D19" s="118">
        <v>2400</v>
      </c>
      <c r="E19" s="114"/>
      <c r="F19" s="119"/>
      <c r="G19" s="120"/>
      <c r="H19" s="119"/>
      <c r="I19" s="120"/>
      <c r="J19" s="119"/>
      <c r="K19" s="120"/>
      <c r="L19" s="119"/>
      <c r="M19" s="110"/>
    </row>
    <row r="20" spans="1:15" s="81" customFormat="1" ht="12.75" x14ac:dyDescent="0.2">
      <c r="A20" s="276"/>
      <c r="B20" s="92" t="s">
        <v>85</v>
      </c>
      <c r="C20" s="121" t="s">
        <v>91</v>
      </c>
      <c r="D20" s="118">
        <v>490</v>
      </c>
      <c r="E20" s="114"/>
      <c r="F20" s="119"/>
      <c r="G20" s="120"/>
      <c r="H20" s="119"/>
      <c r="I20" s="120"/>
      <c r="J20" s="119"/>
      <c r="K20" s="120"/>
      <c r="L20" s="119"/>
      <c r="M20" s="110"/>
    </row>
    <row r="21" spans="1:15" s="81" customFormat="1" ht="12.75" x14ac:dyDescent="0.2">
      <c r="A21" s="276"/>
      <c r="B21" s="122" t="s">
        <v>86</v>
      </c>
      <c r="C21" s="121" t="s">
        <v>91</v>
      </c>
      <c r="D21" s="123">
        <v>790</v>
      </c>
      <c r="E21" s="114"/>
      <c r="F21" s="119"/>
      <c r="G21" s="120"/>
      <c r="H21" s="119"/>
      <c r="I21" s="120"/>
      <c r="J21" s="119"/>
      <c r="K21" s="120"/>
      <c r="L21" s="119"/>
      <c r="M21" s="124"/>
    </row>
    <row r="22" spans="1:15" s="81" customFormat="1" ht="12.75" x14ac:dyDescent="0.2">
      <c r="A22" s="276"/>
      <c r="B22" s="122" t="s">
        <v>87</v>
      </c>
      <c r="C22" s="121" t="s">
        <v>91</v>
      </c>
      <c r="D22" s="123">
        <v>770</v>
      </c>
      <c r="E22" s="114"/>
      <c r="F22" s="119"/>
      <c r="G22" s="120"/>
      <c r="H22" s="119"/>
      <c r="I22" s="120"/>
      <c r="J22" s="119"/>
      <c r="K22" s="120"/>
      <c r="L22" s="119"/>
      <c r="M22" s="124"/>
    </row>
    <row r="23" spans="1:15" s="81" customFormat="1" ht="12.75" x14ac:dyDescent="0.2">
      <c r="A23" s="276"/>
      <c r="B23" s="122" t="s">
        <v>154</v>
      </c>
      <c r="C23" s="121" t="s">
        <v>91</v>
      </c>
      <c r="D23" s="123">
        <v>350</v>
      </c>
      <c r="E23" s="114"/>
      <c r="F23" s="119"/>
      <c r="G23" s="120"/>
      <c r="H23" s="119"/>
      <c r="I23" s="120"/>
      <c r="J23" s="119"/>
      <c r="K23" s="120"/>
      <c r="L23" s="119"/>
      <c r="M23" s="124"/>
    </row>
    <row r="24" spans="1:15" s="81" customFormat="1" ht="12.75" x14ac:dyDescent="0.2">
      <c r="A24" s="276"/>
      <c r="B24" s="122" t="s">
        <v>88</v>
      </c>
      <c r="C24" s="121" t="s">
        <v>92</v>
      </c>
      <c r="D24" s="123">
        <v>2000</v>
      </c>
      <c r="E24" s="114"/>
      <c r="F24" s="119"/>
      <c r="G24" s="120"/>
      <c r="H24" s="119"/>
      <c r="I24" s="120"/>
      <c r="J24" s="119"/>
      <c r="K24" s="120"/>
      <c r="L24" s="119"/>
      <c r="M24" s="124"/>
    </row>
    <row r="25" spans="1:15" s="81" customFormat="1" ht="13.5" thickBot="1" x14ac:dyDescent="0.25">
      <c r="A25" s="276"/>
      <c r="B25" s="122" t="s">
        <v>147</v>
      </c>
      <c r="C25" s="121" t="s">
        <v>146</v>
      </c>
      <c r="D25" s="123">
        <v>7</v>
      </c>
      <c r="E25" s="114"/>
      <c r="F25" s="119"/>
      <c r="G25" s="120"/>
      <c r="H25" s="119"/>
      <c r="I25" s="120"/>
      <c r="J25" s="119"/>
      <c r="K25" s="120"/>
      <c r="L25" s="119"/>
      <c r="M25" s="124"/>
    </row>
    <row r="26" spans="1:15" s="81" customFormat="1" ht="17.25" customHeight="1" thickBot="1" x14ac:dyDescent="0.25">
      <c r="A26" s="276"/>
      <c r="B26" s="125" t="s">
        <v>59</v>
      </c>
      <c r="C26" s="99"/>
      <c r="D26" s="126"/>
      <c r="E26" s="101"/>
      <c r="F26" s="102"/>
      <c r="G26" s="101"/>
      <c r="H26" s="102"/>
      <c r="I26" s="101"/>
      <c r="J26" s="102"/>
      <c r="K26" s="101"/>
      <c r="L26" s="102"/>
      <c r="M26" s="103"/>
    </row>
    <row r="27" spans="1:15" s="81" customFormat="1" ht="17.25" customHeight="1" thickTop="1" thickBot="1" x14ac:dyDescent="0.25">
      <c r="A27" s="277"/>
      <c r="B27" s="125" t="s">
        <v>60</v>
      </c>
      <c r="C27" s="99"/>
      <c r="D27" s="127"/>
      <c r="E27" s="128"/>
      <c r="F27" s="102"/>
      <c r="G27" s="101"/>
      <c r="H27" s="102"/>
      <c r="I27" s="101"/>
      <c r="J27" s="102"/>
      <c r="K27" s="101"/>
      <c r="L27" s="102"/>
      <c r="M27" s="103"/>
    </row>
    <row r="28" spans="1:15" s="81" customFormat="1" ht="17.25" customHeight="1" thickTop="1" x14ac:dyDescent="0.2"/>
  </sheetData>
  <mergeCells count="13">
    <mergeCell ref="A8:A9"/>
    <mergeCell ref="D1:H2"/>
    <mergeCell ref="A3:B4"/>
    <mergeCell ref="C3:C4"/>
    <mergeCell ref="M3:M4"/>
    <mergeCell ref="A5:A7"/>
    <mergeCell ref="B16:B17"/>
    <mergeCell ref="C16:C17"/>
    <mergeCell ref="D16:D17"/>
    <mergeCell ref="M16:M17"/>
    <mergeCell ref="A10:A13"/>
    <mergeCell ref="A14:A15"/>
    <mergeCell ref="A16:A27"/>
  </mergeCells>
  <conditionalFormatting sqref="D7 D9 D13 D15">
    <cfRule type="cellIs" dxfId="1" priority="1" stopIfTrue="1" operator="notEqual">
      <formula>1</formula>
    </cfRule>
  </conditionalFormatting>
  <printOptions horizontalCentered="1"/>
  <pageMargins left="0" right="0.15748031496062992" top="0.47244094488188981" bottom="0" header="0" footer="0"/>
  <pageSetup paperSize="9" scale="94" orientation="landscape" verticalDpi="300" r:id="rId1"/>
  <headerFooter alignWithMargins="0">
    <oddHeader xml:space="preserve">&amp;Lנספח מספר 7, א'
</oddHeader>
    <oddFooter>&amp;L&amp;A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pageSetUpPr fitToPage="1"/>
  </sheetPr>
  <dimension ref="A1:L31"/>
  <sheetViews>
    <sheetView rightToLeft="1" view="pageBreakPreview" zoomScale="90" zoomScaleNormal="100" workbookViewId="0">
      <selection activeCell="F23" sqref="F23"/>
    </sheetView>
  </sheetViews>
  <sheetFormatPr defaultRowHeight="17.25" customHeight="1" x14ac:dyDescent="0.2"/>
  <cols>
    <col min="1" max="1" width="6.28515625" style="163" customWidth="1"/>
    <col min="2" max="2" width="21.85546875" style="163" customWidth="1"/>
    <col min="3" max="3" width="12.85546875" style="163" customWidth="1"/>
    <col min="4" max="4" width="9.140625" style="163" customWidth="1"/>
    <col min="5" max="5" width="9.140625" style="163"/>
    <col min="6" max="7" width="9" style="163" customWidth="1"/>
    <col min="8" max="8" width="10" style="163" customWidth="1"/>
    <col min="9" max="9" width="10.7109375" style="163" customWidth="1"/>
    <col min="10" max="10" width="8.7109375" style="163" customWidth="1"/>
    <col min="11" max="11" width="9.7109375" style="163" bestFit="1" customWidth="1"/>
    <col min="12" max="12" width="24.140625" style="163" customWidth="1"/>
    <col min="13" max="16384" width="9.140625" style="163"/>
  </cols>
  <sheetData>
    <row r="1" spans="1:12" s="69" customFormat="1" ht="17.25" customHeight="1" thickTop="1" x14ac:dyDescent="0.2">
      <c r="A1" s="321" t="s">
        <v>61</v>
      </c>
      <c r="B1" s="322"/>
      <c r="C1" s="63" t="s">
        <v>32</v>
      </c>
      <c r="D1" s="278" t="s">
        <v>82</v>
      </c>
      <c r="E1" s="279"/>
      <c r="F1" s="279"/>
      <c r="G1" s="279"/>
      <c r="H1" s="280"/>
      <c r="I1" s="64" t="s">
        <v>33</v>
      </c>
      <c r="J1" s="130">
        <v>2</v>
      </c>
      <c r="K1" s="131" t="s">
        <v>34</v>
      </c>
      <c r="L1" s="68" t="str">
        <f ca="1">CELL("filename")</f>
        <v>\\MIRYAM-1006\Users\Public\מכרזים שפורסמו\משרד החינוך-HP\hp1857_3-2.2018\[HP1857.xlsx]מחוון</v>
      </c>
    </row>
    <row r="2" spans="1:12" s="69" customFormat="1" ht="17.25" customHeight="1" thickBot="1" x14ac:dyDescent="0.25">
      <c r="A2" s="323" t="s">
        <v>83</v>
      </c>
      <c r="B2" s="324"/>
      <c r="C2" s="72" t="s">
        <v>156</v>
      </c>
      <c r="D2" s="281"/>
      <c r="E2" s="282"/>
      <c r="F2" s="282"/>
      <c r="G2" s="282"/>
      <c r="H2" s="283"/>
      <c r="I2" s="73" t="s">
        <v>36</v>
      </c>
      <c r="J2" s="132">
        <v>2</v>
      </c>
      <c r="K2" s="133" t="s">
        <v>37</v>
      </c>
      <c r="L2" s="77"/>
    </row>
    <row r="3" spans="1:12" s="138" customFormat="1" ht="17.25" customHeight="1" thickTop="1" thickBot="1" x14ac:dyDescent="0.3">
      <c r="A3" s="134"/>
      <c r="B3" s="135"/>
      <c r="C3" s="136"/>
      <c r="D3" s="325" t="s">
        <v>62</v>
      </c>
      <c r="E3" s="326"/>
      <c r="F3" s="326"/>
      <c r="G3" s="326"/>
      <c r="H3" s="137">
        <f>+C23</f>
        <v>0.4</v>
      </c>
      <c r="I3" s="135" t="s">
        <v>63</v>
      </c>
      <c r="J3" s="137">
        <f>+C24</f>
        <v>0.6</v>
      </c>
      <c r="K3" s="135" t="s">
        <v>64</v>
      </c>
      <c r="L3" s="136"/>
    </row>
    <row r="4" spans="1:12" s="139" customFormat="1" ht="20.100000000000001" customHeight="1" thickTop="1" x14ac:dyDescent="0.2">
      <c r="A4" s="327" t="s">
        <v>65</v>
      </c>
      <c r="B4" s="330" t="s">
        <v>66</v>
      </c>
      <c r="C4" s="304" t="s">
        <v>67</v>
      </c>
      <c r="D4" s="317" t="s">
        <v>68</v>
      </c>
      <c r="E4" s="311" t="s">
        <v>51</v>
      </c>
      <c r="F4" s="311" t="s">
        <v>52</v>
      </c>
      <c r="G4" s="311" t="s">
        <v>149</v>
      </c>
      <c r="H4" s="314" t="s">
        <v>69</v>
      </c>
      <c r="I4" s="317" t="s">
        <v>70</v>
      </c>
      <c r="J4" s="314" t="s">
        <v>71</v>
      </c>
      <c r="K4" s="301" t="s">
        <v>72</v>
      </c>
      <c r="L4" s="304" t="s">
        <v>73</v>
      </c>
    </row>
    <row r="5" spans="1:12" s="139" customFormat="1" ht="20.100000000000001" customHeight="1" x14ac:dyDescent="0.2">
      <c r="A5" s="328"/>
      <c r="B5" s="331"/>
      <c r="C5" s="305"/>
      <c r="D5" s="318"/>
      <c r="E5" s="312"/>
      <c r="F5" s="312"/>
      <c r="G5" s="312"/>
      <c r="H5" s="315"/>
      <c r="I5" s="318"/>
      <c r="J5" s="315"/>
      <c r="K5" s="302"/>
      <c r="L5" s="305"/>
    </row>
    <row r="6" spans="1:12" s="139" customFormat="1" ht="20.100000000000001" customHeight="1" thickBot="1" x14ac:dyDescent="0.25">
      <c r="A6" s="328"/>
      <c r="B6" s="331"/>
      <c r="C6" s="306"/>
      <c r="D6" s="319"/>
      <c r="E6" s="313"/>
      <c r="F6" s="313"/>
      <c r="G6" s="313"/>
      <c r="H6" s="316"/>
      <c r="I6" s="319"/>
      <c r="J6" s="316"/>
      <c r="K6" s="303"/>
      <c r="L6" s="305"/>
    </row>
    <row r="7" spans="1:12" s="145" customFormat="1" ht="18" customHeight="1" thickTop="1" thickBot="1" x14ac:dyDescent="0.25">
      <c r="A7" s="329"/>
      <c r="B7" s="332"/>
      <c r="C7" s="140" t="s">
        <v>74</v>
      </c>
      <c r="D7" s="141">
        <v>0.4</v>
      </c>
      <c r="E7" s="142">
        <v>0.1</v>
      </c>
      <c r="F7" s="142">
        <v>0.35</v>
      </c>
      <c r="G7" s="142">
        <v>0.15</v>
      </c>
      <c r="H7" s="143">
        <f>SUM(D7:G7)</f>
        <v>1</v>
      </c>
      <c r="I7" s="141">
        <v>1</v>
      </c>
      <c r="J7" s="143">
        <v>1</v>
      </c>
      <c r="K7" s="144"/>
      <c r="L7" s="306"/>
    </row>
    <row r="8" spans="1:12" s="150" customFormat="1" ht="17.25" customHeight="1" thickTop="1" x14ac:dyDescent="0.2">
      <c r="A8" s="307">
        <v>1</v>
      </c>
      <c r="B8" s="308"/>
      <c r="C8" s="146" t="s">
        <v>75</v>
      </c>
      <c r="D8" s="147"/>
      <c r="E8" s="148"/>
      <c r="F8" s="149"/>
      <c r="G8" s="149"/>
      <c r="H8" s="309"/>
      <c r="I8" s="149"/>
      <c r="J8" s="309"/>
      <c r="K8" s="310"/>
      <c r="L8" s="320"/>
    </row>
    <row r="9" spans="1:12" s="150" customFormat="1" ht="17.25" customHeight="1" x14ac:dyDescent="0.2">
      <c r="A9" s="299"/>
      <c r="B9" s="288"/>
      <c r="C9" s="151" t="s">
        <v>76</v>
      </c>
      <c r="D9" s="152"/>
      <c r="E9" s="153"/>
      <c r="F9" s="153"/>
      <c r="G9" s="153"/>
      <c r="H9" s="290"/>
      <c r="I9" s="152"/>
      <c r="J9" s="290"/>
      <c r="K9" s="300"/>
      <c r="L9" s="291"/>
    </row>
    <row r="10" spans="1:12" s="150" customFormat="1" ht="17.25" customHeight="1" x14ac:dyDescent="0.2">
      <c r="A10" s="292">
        <v>2</v>
      </c>
      <c r="B10" s="288"/>
      <c r="C10" s="154" t="s">
        <v>75</v>
      </c>
      <c r="D10" s="147"/>
      <c r="E10" s="148"/>
      <c r="F10" s="149"/>
      <c r="G10" s="149"/>
      <c r="H10" s="289"/>
      <c r="I10" s="149"/>
      <c r="J10" s="289"/>
      <c r="K10" s="296"/>
      <c r="L10" s="291"/>
    </row>
    <row r="11" spans="1:12" s="150" customFormat="1" ht="17.25" customHeight="1" x14ac:dyDescent="0.2">
      <c r="A11" s="299"/>
      <c r="B11" s="288"/>
      <c r="C11" s="151" t="s">
        <v>76</v>
      </c>
      <c r="D11" s="152"/>
      <c r="E11" s="153"/>
      <c r="F11" s="153"/>
      <c r="G11" s="153"/>
      <c r="H11" s="290"/>
      <c r="I11" s="152"/>
      <c r="J11" s="290"/>
      <c r="K11" s="300"/>
      <c r="L11" s="291"/>
    </row>
    <row r="12" spans="1:12" s="150" customFormat="1" ht="17.25" customHeight="1" x14ac:dyDescent="0.2">
      <c r="A12" s="292">
        <v>3</v>
      </c>
      <c r="B12" s="288"/>
      <c r="C12" s="154" t="s">
        <v>75</v>
      </c>
      <c r="D12" s="147"/>
      <c r="E12" s="148"/>
      <c r="F12" s="149"/>
      <c r="G12" s="149"/>
      <c r="H12" s="289"/>
      <c r="I12" s="149"/>
      <c r="J12" s="289"/>
      <c r="K12" s="296"/>
      <c r="L12" s="291"/>
    </row>
    <row r="13" spans="1:12" s="150" customFormat="1" ht="17.25" customHeight="1" x14ac:dyDescent="0.2">
      <c r="A13" s="299"/>
      <c r="B13" s="288"/>
      <c r="C13" s="151" t="s">
        <v>76</v>
      </c>
      <c r="D13" s="152"/>
      <c r="E13" s="153"/>
      <c r="F13" s="153"/>
      <c r="G13" s="153"/>
      <c r="H13" s="290"/>
      <c r="I13" s="152"/>
      <c r="J13" s="290"/>
      <c r="K13" s="300"/>
      <c r="L13" s="291"/>
    </row>
    <row r="14" spans="1:12" s="150" customFormat="1" ht="17.25" customHeight="1" x14ac:dyDescent="0.2">
      <c r="A14" s="292">
        <v>4</v>
      </c>
      <c r="B14" s="288"/>
      <c r="C14" s="154" t="s">
        <v>75</v>
      </c>
      <c r="D14" s="147"/>
      <c r="E14" s="148"/>
      <c r="F14" s="149"/>
      <c r="G14" s="149"/>
      <c r="H14" s="289"/>
      <c r="I14" s="149"/>
      <c r="J14" s="289"/>
      <c r="K14" s="296"/>
      <c r="L14" s="291"/>
    </row>
    <row r="15" spans="1:12" s="150" customFormat="1" ht="17.25" customHeight="1" x14ac:dyDescent="0.2">
      <c r="A15" s="299"/>
      <c r="B15" s="288"/>
      <c r="C15" s="151" t="s">
        <v>76</v>
      </c>
      <c r="D15" s="152"/>
      <c r="E15" s="153"/>
      <c r="F15" s="153"/>
      <c r="G15" s="153"/>
      <c r="H15" s="290"/>
      <c r="I15" s="152"/>
      <c r="J15" s="290"/>
      <c r="K15" s="300"/>
      <c r="L15" s="291"/>
    </row>
    <row r="16" spans="1:12" s="150" customFormat="1" ht="17.25" customHeight="1" x14ac:dyDescent="0.2">
      <c r="A16" s="292">
        <v>5</v>
      </c>
      <c r="B16" s="288"/>
      <c r="C16" s="154" t="s">
        <v>75</v>
      </c>
      <c r="D16" s="147"/>
      <c r="E16" s="148"/>
      <c r="F16" s="149"/>
      <c r="G16" s="149"/>
      <c r="H16" s="289"/>
      <c r="I16" s="149"/>
      <c r="J16" s="289"/>
      <c r="K16" s="296"/>
      <c r="L16" s="291"/>
    </row>
    <row r="17" spans="1:12" s="150" customFormat="1" ht="17.25" customHeight="1" x14ac:dyDescent="0.2">
      <c r="A17" s="299"/>
      <c r="B17" s="288"/>
      <c r="C17" s="151" t="s">
        <v>76</v>
      </c>
      <c r="D17" s="152"/>
      <c r="E17" s="153"/>
      <c r="F17" s="153"/>
      <c r="G17" s="153"/>
      <c r="H17" s="290"/>
      <c r="I17" s="152"/>
      <c r="J17" s="290"/>
      <c r="K17" s="300"/>
      <c r="L17" s="291"/>
    </row>
    <row r="18" spans="1:12" s="150" customFormat="1" ht="17.25" customHeight="1" x14ac:dyDescent="0.2">
      <c r="A18" s="292">
        <v>6</v>
      </c>
      <c r="B18" s="288"/>
      <c r="C18" s="154" t="s">
        <v>75</v>
      </c>
      <c r="D18" s="147"/>
      <c r="E18" s="148"/>
      <c r="F18" s="149"/>
      <c r="G18" s="149"/>
      <c r="H18" s="289"/>
      <c r="I18" s="149"/>
      <c r="J18" s="289"/>
      <c r="K18" s="296"/>
      <c r="L18" s="291"/>
    </row>
    <row r="19" spans="1:12" s="150" customFormat="1" ht="17.25" customHeight="1" thickBot="1" x14ac:dyDescent="0.25">
      <c r="A19" s="293"/>
      <c r="B19" s="294"/>
      <c r="C19" s="151" t="s">
        <v>76</v>
      </c>
      <c r="D19" s="152"/>
      <c r="E19" s="153"/>
      <c r="F19" s="153"/>
      <c r="G19" s="153"/>
      <c r="H19" s="295"/>
      <c r="I19" s="152"/>
      <c r="J19" s="295"/>
      <c r="K19" s="297"/>
      <c r="L19" s="298"/>
    </row>
    <row r="20" spans="1:12" ht="17.25" customHeight="1" thickTop="1" thickBot="1" x14ac:dyDescent="0.25">
      <c r="A20" s="155"/>
      <c r="B20" s="156"/>
      <c r="C20" s="157"/>
      <c r="D20" s="158"/>
      <c r="E20" s="159"/>
      <c r="F20" s="159"/>
      <c r="G20" s="159"/>
      <c r="H20" s="160"/>
      <c r="I20" s="161"/>
      <c r="J20" s="160"/>
      <c r="K20" s="158"/>
      <c r="L20" s="162"/>
    </row>
    <row r="21" spans="1:12" ht="17.25" customHeight="1" thickTop="1" x14ac:dyDescent="0.2">
      <c r="A21" s="164"/>
      <c r="B21" s="165"/>
      <c r="C21" s="165"/>
      <c r="D21" s="165"/>
      <c r="E21" s="165"/>
      <c r="F21" s="165"/>
      <c r="G21" s="165"/>
      <c r="H21" s="165"/>
      <c r="I21" s="165"/>
      <c r="J21" s="165"/>
      <c r="K21" s="165"/>
      <c r="L21" s="166"/>
    </row>
    <row r="22" spans="1:12" ht="17.25" customHeight="1" x14ac:dyDescent="0.2">
      <c r="A22" s="167"/>
      <c r="B22" s="168"/>
      <c r="C22" s="168"/>
      <c r="D22" s="168"/>
      <c r="E22" s="168"/>
      <c r="F22" s="168"/>
      <c r="G22" s="168"/>
      <c r="H22" s="168"/>
      <c r="I22" s="168"/>
      <c r="J22" s="168"/>
      <c r="K22" s="168"/>
      <c r="L22" s="169"/>
    </row>
    <row r="23" spans="1:12" ht="17.25" customHeight="1" x14ac:dyDescent="0.2">
      <c r="A23" s="167"/>
      <c r="B23" s="170" t="s">
        <v>77</v>
      </c>
      <c r="C23" s="171">
        <v>0.4</v>
      </c>
      <c r="D23" s="168"/>
      <c r="E23" s="168"/>
      <c r="F23" s="168"/>
      <c r="G23" s="168"/>
      <c r="H23" s="168"/>
      <c r="I23" s="168"/>
      <c r="J23" s="168"/>
      <c r="K23" s="168"/>
      <c r="L23" s="169"/>
    </row>
    <row r="24" spans="1:12" ht="17.25" customHeight="1" x14ac:dyDescent="0.2">
      <c r="A24" s="167"/>
      <c r="B24" s="170" t="s">
        <v>78</v>
      </c>
      <c r="C24" s="171">
        <v>0.6</v>
      </c>
      <c r="D24" s="168"/>
      <c r="E24" s="168"/>
      <c r="F24" s="168"/>
      <c r="G24" s="168"/>
      <c r="H24" s="168"/>
      <c r="I24" s="168"/>
      <c r="J24" s="168"/>
      <c r="K24" s="168"/>
      <c r="L24" s="169"/>
    </row>
    <row r="25" spans="1:12" ht="17.25" customHeight="1" x14ac:dyDescent="0.2">
      <c r="A25" s="167"/>
      <c r="B25" s="170" t="s">
        <v>79</v>
      </c>
      <c r="C25" s="171">
        <f>SUM(C23:C24)</f>
        <v>1</v>
      </c>
      <c r="D25" s="168"/>
      <c r="E25" s="168"/>
      <c r="F25" s="168"/>
      <c r="G25" s="168"/>
      <c r="H25" s="168"/>
      <c r="I25" s="168"/>
      <c r="J25" s="168"/>
      <c r="K25" s="168"/>
      <c r="L25" s="169"/>
    </row>
    <row r="26" spans="1:12" ht="17.25" customHeight="1" x14ac:dyDescent="0.2">
      <c r="A26" s="167"/>
      <c r="B26" s="170"/>
      <c r="C26" s="172"/>
      <c r="D26" s="168"/>
      <c r="E26" s="168"/>
      <c r="F26" s="168"/>
      <c r="G26" s="168"/>
      <c r="H26" s="168"/>
      <c r="I26" s="168"/>
      <c r="J26" s="168"/>
      <c r="K26" s="168"/>
      <c r="L26" s="169"/>
    </row>
    <row r="27" spans="1:12" ht="42.75" customHeight="1" x14ac:dyDescent="0.2">
      <c r="A27" s="167"/>
      <c r="B27" s="173" t="s">
        <v>80</v>
      </c>
      <c r="C27" s="171">
        <v>0.8</v>
      </c>
      <c r="D27" s="168"/>
      <c r="E27" s="168"/>
      <c r="F27" s="168"/>
      <c r="G27" s="168"/>
      <c r="H27" s="168"/>
      <c r="I27" s="168"/>
      <c r="J27" s="168"/>
      <c r="K27" s="168"/>
      <c r="L27" s="169"/>
    </row>
    <row r="28" spans="1:12" ht="17.25" customHeight="1" x14ac:dyDescent="0.2">
      <c r="A28" s="167"/>
      <c r="B28" s="168"/>
      <c r="C28" s="174"/>
      <c r="D28" s="168"/>
      <c r="E28" s="168"/>
      <c r="F28" s="168"/>
      <c r="G28" s="168"/>
      <c r="H28" s="168"/>
      <c r="I28" s="168"/>
      <c r="J28" s="168"/>
      <c r="K28" s="168"/>
      <c r="L28" s="169"/>
    </row>
    <row r="29" spans="1:12" ht="17.25" customHeight="1" x14ac:dyDescent="0.25">
      <c r="A29" s="167"/>
      <c r="B29" s="175" t="s">
        <v>81</v>
      </c>
      <c r="C29" s="176"/>
      <c r="D29" s="176"/>
      <c r="E29" s="176"/>
      <c r="F29" s="171">
        <v>0.7</v>
      </c>
      <c r="G29" s="168"/>
      <c r="H29" s="168"/>
      <c r="I29" s="168"/>
      <c r="J29" s="168"/>
      <c r="K29" s="168"/>
      <c r="L29" s="169"/>
    </row>
    <row r="30" spans="1:12" ht="17.25" customHeight="1" thickBot="1" x14ac:dyDescent="0.25">
      <c r="A30" s="177"/>
      <c r="B30" s="178"/>
      <c r="C30" s="178"/>
      <c r="D30" s="178"/>
      <c r="E30" s="178"/>
      <c r="F30" s="178"/>
      <c r="G30" s="178"/>
      <c r="H30" s="178"/>
      <c r="I30" s="178"/>
      <c r="J30" s="178"/>
      <c r="K30" s="178"/>
      <c r="L30" s="179"/>
    </row>
    <row r="31" spans="1:12" ht="17.25" customHeight="1" thickTop="1" x14ac:dyDescent="0.2"/>
  </sheetData>
  <mergeCells count="52">
    <mergeCell ref="A1:B1"/>
    <mergeCell ref="D1:H2"/>
    <mergeCell ref="A2:B2"/>
    <mergeCell ref="D3:G3"/>
    <mergeCell ref="A4:A7"/>
    <mergeCell ref="B4:B7"/>
    <mergeCell ref="C4:C6"/>
    <mergeCell ref="D4:D6"/>
    <mergeCell ref="E4:E6"/>
    <mergeCell ref="F4:F6"/>
    <mergeCell ref="J10:J11"/>
    <mergeCell ref="K10:K11"/>
    <mergeCell ref="K4:K6"/>
    <mergeCell ref="L4:L7"/>
    <mergeCell ref="A8:A9"/>
    <mergeCell ref="B8:B9"/>
    <mergeCell ref="H8:H9"/>
    <mergeCell ref="J8:J9"/>
    <mergeCell ref="K8:K9"/>
    <mergeCell ref="G4:G6"/>
    <mergeCell ref="H4:H6"/>
    <mergeCell ref="I4:I6"/>
    <mergeCell ref="J4:J6"/>
    <mergeCell ref="L8:L9"/>
    <mergeCell ref="L10:L11"/>
    <mergeCell ref="A10:A11"/>
    <mergeCell ref="A12:A13"/>
    <mergeCell ref="B12:B13"/>
    <mergeCell ref="H12:H13"/>
    <mergeCell ref="J12:J13"/>
    <mergeCell ref="K12:K13"/>
    <mergeCell ref="B14:B15"/>
    <mergeCell ref="H14:H15"/>
    <mergeCell ref="J14:J15"/>
    <mergeCell ref="K14:K15"/>
    <mergeCell ref="L14:L15"/>
    <mergeCell ref="B10:B11"/>
    <mergeCell ref="H10:H11"/>
    <mergeCell ref="L16:L17"/>
    <mergeCell ref="A18:A19"/>
    <mergeCell ref="B18:B19"/>
    <mergeCell ref="H18:H19"/>
    <mergeCell ref="J18:J19"/>
    <mergeCell ref="K18:K19"/>
    <mergeCell ref="L18:L19"/>
    <mergeCell ref="A16:A17"/>
    <mergeCell ref="B16:B17"/>
    <mergeCell ref="H16:H17"/>
    <mergeCell ref="J16:J17"/>
    <mergeCell ref="K16:K17"/>
    <mergeCell ref="L12:L13"/>
    <mergeCell ref="A14:A15"/>
  </mergeCells>
  <conditionalFormatting sqref="H7:J7 C25">
    <cfRule type="cellIs" dxfId="0" priority="1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orientation="landscape" verticalDpi="300" r:id="rId1"/>
  <headerFooter alignWithMargins="0">
    <oddHeader>&amp;Lנספח מספר 7, ב'</oddHead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4</vt:i4>
      </vt:variant>
    </vt:vector>
  </HeadingPairs>
  <TitlesOfParts>
    <vt:vector size="7" baseType="lpstr">
      <vt:lpstr>מחוון</vt:lpstr>
      <vt:lpstr>קריטריונים</vt:lpstr>
      <vt:lpstr>סיכום הצעות</vt:lpstr>
      <vt:lpstr>מחוון!WPrint_Area_W</vt:lpstr>
      <vt:lpstr>'סיכום הצעות'!WPrint_Area_W</vt:lpstr>
      <vt:lpstr>קריטריונים!WPrint_Area_W</vt:lpstr>
      <vt:lpstr>מחוון!WPrint_TitlesW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</dc:creator>
  <cp:lastModifiedBy>גנית</cp:lastModifiedBy>
  <cp:lastPrinted>2018-02-20T09:30:10Z</cp:lastPrinted>
  <dcterms:created xsi:type="dcterms:W3CDTF">2017-07-19T07:10:05Z</dcterms:created>
  <dcterms:modified xsi:type="dcterms:W3CDTF">2018-02-20T09:30:12Z</dcterms:modified>
</cp:coreProperties>
</file>