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workbookProtection workbookPassword="CC4D" lockStructure="1"/>
  <bookViews>
    <workbookView xWindow="0" yWindow="0" windowWidth="18960" windowHeight="5640" tabRatio="959"/>
  </bookViews>
  <sheets>
    <sheet name="סימולטור" sheetId="13" r:id="rId1"/>
    <sheet name="טבלה 1 מפרט יצרנים + מחיר מקס" sheetId="7" state="hidden" r:id="rId2"/>
    <sheet name="טבלה 2 מחירי פריטים נוספים" sheetId="9" state="hidden" r:id="rId3"/>
    <sheet name="טבלה 2 מחירי מקס לתתי קטגוריות" sheetId="11" state="hidden" r:id="rId4"/>
    <sheet name="טבלה 3 מחירי פרטי מטריצות " sheetId="10" state="hidden" r:id="rId5"/>
    <sheet name="טבלה 3 מחירי מקס לתתי קטגוריות" sheetId="12" state="hidden" r:id="rId6"/>
  </sheets>
  <definedNames>
    <definedName name="_xlnm._FilterDatabase" localSheetId="2" hidden="1">'טבלה 2 מחירי פריטים נוספים'!$A$1:$K$549</definedName>
    <definedName name="_xlnm._FilterDatabase" localSheetId="4" hidden="1">'טבלה 3 מחירי פרטי מטריצות '!$A$3:$J$45</definedName>
    <definedName name="_xlnm.Print_Area" localSheetId="2">'טבלה 2 מחירי פריטים נוספים'!$A$1:$H$250</definedName>
    <definedName name="_xlnm.Print_Titles" localSheetId="2">'טבלה 2 מחירי פריטים נוספים'!$1:$1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 i="13" l="1"/>
  <c r="G454" i="9"/>
  <c r="A512" i="9" l="1"/>
  <c r="A513" i="9"/>
  <c r="A514" i="9"/>
  <c r="A515" i="9"/>
  <c r="A516" i="9" s="1"/>
  <c r="A517" i="9" s="1"/>
  <c r="A518" i="9" s="1"/>
  <c r="A519" i="9" s="1"/>
  <c r="A520" i="9" s="1"/>
  <c r="A521" i="9" s="1"/>
  <c r="A522" i="9" s="1"/>
  <c r="A523" i="9" s="1"/>
  <c r="A524" i="9" s="1"/>
  <c r="A525" i="9" s="1"/>
  <c r="A526" i="9" s="1"/>
  <c r="A527" i="9" s="1"/>
  <c r="A528" i="9" s="1"/>
  <c r="A529" i="9" s="1"/>
  <c r="A530" i="9" s="1"/>
  <c r="A531" i="9" s="1"/>
  <c r="A532" i="9" s="1"/>
  <c r="A533" i="9" s="1"/>
  <c r="A534" i="9" s="1"/>
  <c r="A535" i="9" s="1"/>
  <c r="A536" i="9" s="1"/>
  <c r="A537" i="9" s="1"/>
  <c r="A538" i="9" s="1"/>
  <c r="A539" i="9" s="1"/>
  <c r="A540" i="9" s="1"/>
  <c r="A541" i="9" s="1"/>
  <c r="A542" i="9" s="1"/>
  <c r="A543" i="9" s="1"/>
  <c r="A544" i="9" s="1"/>
  <c r="A545" i="9" s="1"/>
  <c r="A546" i="9" s="1"/>
  <c r="A547" i="9" s="1"/>
  <c r="A548" i="9" s="1"/>
  <c r="A549" i="9" s="1"/>
  <c r="A511" i="9"/>
  <c r="A481" i="9"/>
  <c r="A482" i="9" s="1"/>
  <c r="A483" i="9" s="1"/>
  <c r="A484" i="9" s="1"/>
  <c r="A485" i="9" s="1"/>
  <c r="A486" i="9" s="1"/>
  <c r="A487" i="9" s="1"/>
  <c r="A488" i="9" s="1"/>
  <c r="A489" i="9" s="1"/>
  <c r="A490" i="9" s="1"/>
  <c r="A491" i="9" s="1"/>
  <c r="A492" i="9" s="1"/>
  <c r="A493" i="9" s="1"/>
  <c r="A494" i="9" s="1"/>
  <c r="A495" i="9" s="1"/>
  <c r="A496" i="9" s="1"/>
  <c r="A497" i="9" s="1"/>
  <c r="A498" i="9" s="1"/>
  <c r="A499" i="9" s="1"/>
  <c r="A500" i="9" s="1"/>
  <c r="A501" i="9" s="1"/>
  <c r="A502" i="9" s="1"/>
  <c r="A503" i="9" s="1"/>
  <c r="A504" i="9" s="1"/>
  <c r="A505" i="9" s="1"/>
  <c r="A506" i="9" s="1"/>
  <c r="A507" i="9" s="1"/>
  <c r="A508" i="9" s="1"/>
  <c r="A509" i="9" s="1"/>
  <c r="A510" i="9" s="1"/>
  <c r="A480" i="9"/>
  <c r="A453" i="9"/>
  <c r="A454" i="9" s="1"/>
  <c r="A455" i="9" s="1"/>
  <c r="A456" i="9" s="1"/>
  <c r="A457" i="9" s="1"/>
  <c r="A458" i="9" s="1"/>
  <c r="A459" i="9" s="1"/>
  <c r="A460" i="9" s="1"/>
  <c r="A461" i="9" s="1"/>
  <c r="A462" i="9" s="1"/>
  <c r="A463" i="9" s="1"/>
  <c r="A464" i="9" s="1"/>
  <c r="A465" i="9" s="1"/>
  <c r="A466" i="9" s="1"/>
  <c r="A467" i="9" s="1"/>
  <c r="A468" i="9" s="1"/>
  <c r="A469" i="9" s="1"/>
  <c r="A470" i="9" s="1"/>
  <c r="A471" i="9" s="1"/>
  <c r="A472" i="9" s="1"/>
  <c r="A473" i="9" s="1"/>
  <c r="A474" i="9" s="1"/>
  <c r="A475" i="9" s="1"/>
  <c r="A476" i="9" s="1"/>
  <c r="A477" i="9" s="1"/>
  <c r="A478" i="9" s="1"/>
  <c r="A479" i="9" s="1"/>
  <c r="A452" i="9"/>
  <c r="A255" i="9"/>
  <c r="A256" i="9"/>
  <c r="A257" i="9"/>
  <c r="A258" i="9"/>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404" i="9" s="1"/>
  <c r="A405" i="9" s="1"/>
  <c r="A406" i="9" s="1"/>
  <c r="A407" i="9" s="1"/>
  <c r="A408" i="9" s="1"/>
  <c r="A409" i="9" s="1"/>
  <c r="A410" i="9" s="1"/>
  <c r="A411" i="9" s="1"/>
  <c r="A412" i="9" s="1"/>
  <c r="A413" i="9" s="1"/>
  <c r="A414" i="9" s="1"/>
  <c r="A415" i="9" s="1"/>
  <c r="A416" i="9" s="1"/>
  <c r="A417" i="9" s="1"/>
  <c r="A418" i="9" s="1"/>
  <c r="A419" i="9" s="1"/>
  <c r="A420" i="9" s="1"/>
  <c r="A421" i="9" s="1"/>
  <c r="A422" i="9" s="1"/>
  <c r="A423" i="9" s="1"/>
  <c r="A424" i="9" s="1"/>
  <c r="A425" i="9" s="1"/>
  <c r="A426" i="9" s="1"/>
  <c r="A427" i="9" s="1"/>
  <c r="A428" i="9" s="1"/>
  <c r="A429" i="9" s="1"/>
  <c r="A430" i="9" s="1"/>
  <c r="A431" i="9" s="1"/>
  <c r="A432" i="9" s="1"/>
  <c r="A433" i="9" s="1"/>
  <c r="A434" i="9" s="1"/>
  <c r="A435" i="9" s="1"/>
  <c r="A436" i="9" s="1"/>
  <c r="A437" i="9" s="1"/>
  <c r="A438" i="9" s="1"/>
  <c r="A439" i="9" s="1"/>
  <c r="A440" i="9" s="1"/>
  <c r="A441" i="9" s="1"/>
  <c r="A442" i="9" s="1"/>
  <c r="A443" i="9" s="1"/>
  <c r="A444" i="9" s="1"/>
  <c r="A445" i="9" s="1"/>
  <c r="A446" i="9" s="1"/>
  <c r="A447" i="9" s="1"/>
  <c r="A448" i="9" s="1"/>
  <c r="A449" i="9" s="1"/>
  <c r="A450" i="9" s="1"/>
  <c r="A451" i="9" s="1"/>
  <c r="A254" i="9"/>
  <c r="A162" i="9"/>
  <c r="A163" i="9"/>
  <c r="A164" i="9"/>
  <c r="A165" i="9"/>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161" i="9"/>
  <c r="A47" i="9"/>
  <c r="A48" i="9"/>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46" i="9"/>
  <c r="A4" i="9"/>
  <c r="A5" i="9"/>
  <c r="A6" i="9" s="1"/>
  <c r="A7" i="9" s="1"/>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3" i="9"/>
  <c r="S7" i="13"/>
  <c r="S3" i="13"/>
  <c r="S9" i="13" l="1"/>
  <c r="S8" i="13"/>
  <c r="S6" i="13"/>
  <c r="T22" i="13" s="1"/>
  <c r="S5" i="13"/>
  <c r="S4" i="13"/>
  <c r="T26" i="13"/>
  <c r="T4" i="13"/>
  <c r="T5" i="13"/>
  <c r="T6" i="13"/>
  <c r="T7" i="13"/>
  <c r="T8" i="13"/>
  <c r="T9" i="13"/>
  <c r="T3" i="13"/>
  <c r="R4" i="13"/>
  <c r="R5" i="13"/>
  <c r="R6" i="13"/>
  <c r="R7" i="13"/>
  <c r="R8" i="13"/>
  <c r="R9" i="13"/>
  <c r="R3" i="13"/>
  <c r="L4" i="13"/>
  <c r="K4" i="13"/>
  <c r="C5" i="13"/>
  <c r="C4" i="13"/>
  <c r="B5" i="13"/>
  <c r="E10" i="13" s="1"/>
  <c r="B4" i="13"/>
  <c r="D10" i="13" s="1"/>
  <c r="B3" i="13"/>
  <c r="C10" i="13" s="1"/>
  <c r="T15" i="13" l="1"/>
  <c r="T31" i="13"/>
  <c r="T28" i="13"/>
  <c r="T27" i="13"/>
  <c r="T32" i="13"/>
  <c r="T12" i="13"/>
  <c r="T20" i="13"/>
  <c r="T13" i="13"/>
  <c r="T17" i="13"/>
  <c r="T21" i="13"/>
  <c r="T25" i="13"/>
  <c r="T29" i="13"/>
  <c r="T19" i="13"/>
  <c r="T24" i="13"/>
  <c r="T14" i="13"/>
  <c r="T18" i="13"/>
  <c r="C6" i="13"/>
  <c r="F13" i="13"/>
  <c r="M9" i="13"/>
  <c r="F11" i="13"/>
  <c r="F12" i="13"/>
  <c r="M10" i="13"/>
  <c r="M8" i="13"/>
  <c r="T30" i="13" l="1"/>
  <c r="U26" i="13" s="1"/>
  <c r="AA5" i="13" s="1"/>
  <c r="T16" i="13"/>
  <c r="U12" i="13" s="1"/>
  <c r="AA3" i="13" s="1"/>
  <c r="T23" i="13"/>
  <c r="U19" i="13" s="1"/>
  <c r="AA4" i="13" s="1"/>
  <c r="H23" i="7"/>
  <c r="AB3" i="13" l="1"/>
  <c r="AC3" i="13" s="1"/>
  <c r="F23" i="7"/>
  <c r="D23" i="7"/>
  <c r="J178" i="7"/>
  <c r="AB4" i="13" l="1"/>
  <c r="AC4" i="13" s="1"/>
  <c r="AB5" i="13"/>
  <c r="AC5" i="13" s="1"/>
  <c r="AA7" i="13" l="1"/>
  <c r="AA6" i="13" s="1"/>
</calcChain>
</file>

<file path=xl/sharedStrings.xml><?xml version="1.0" encoding="utf-8"?>
<sst xmlns="http://schemas.openxmlformats.org/spreadsheetml/2006/main" count="1410" uniqueCount="1223">
  <si>
    <t>DMPS3-4K-250-C</t>
  </si>
  <si>
    <t>VS-84UT</t>
  </si>
  <si>
    <t>AM-200</t>
  </si>
  <si>
    <t>VIA GO2</t>
  </si>
  <si>
    <t>CP3N</t>
  </si>
  <si>
    <t>TSW-1060</t>
  </si>
  <si>
    <t>MPC3-201-B</t>
  </si>
  <si>
    <t>RC-308</t>
  </si>
  <si>
    <t>HD-MD-400</t>
  </si>
  <si>
    <t>HC-404</t>
  </si>
  <si>
    <t>KIT-400</t>
  </si>
  <si>
    <t>DM-NVX-350</t>
  </si>
  <si>
    <t>KDS-EN6</t>
  </si>
  <si>
    <t>DM-MD16X16-CPU3</t>
  </si>
  <si>
    <t>VS-1616DN-EM</t>
  </si>
  <si>
    <t>DM-RMC-4KZ-100-C</t>
  </si>
  <si>
    <t xml:space="preserve">
DTP HDMI 4K 330 Rx
60-1331-13</t>
  </si>
  <si>
    <t>DM-TX-200-C-2G</t>
  </si>
  <si>
    <t xml:space="preserve">DTP T UWP 4K 232 D
60-1755-13 </t>
  </si>
  <si>
    <t>WP-20</t>
  </si>
  <si>
    <t>SID-X2N</t>
  </si>
  <si>
    <t>DM-TX-401-C</t>
  </si>
  <si>
    <t>DTP T DSW 4K 233
60-1487-12</t>
  </si>
  <si>
    <t xml:space="preserve">DTP2 T 212
 60-1587-52
</t>
  </si>
  <si>
    <t>DIP-20</t>
  </si>
  <si>
    <t>DMPS3-4K-150-C</t>
  </si>
  <si>
    <t xml:space="preserve">IN1608 xi IPCP SA
60-1238-85
</t>
  </si>
  <si>
    <t>VS-622DT</t>
  </si>
  <si>
    <t>HD-TX-101-C-1G-E-W-T</t>
  </si>
  <si>
    <t xml:space="preserve">DTP T HWP 4K 231 D
60-1421-12
</t>
  </si>
  <si>
    <t>WP-580T</t>
  </si>
  <si>
    <t xml:space="preserve">
 HD-RX-101-C</t>
  </si>
  <si>
    <t>DTP HDMI 4K 230Rx
60-1271-13</t>
  </si>
  <si>
    <t>TP-580T</t>
  </si>
  <si>
    <t>HD-MD4X1-4K-E</t>
  </si>
  <si>
    <t>VS-411X</t>
  </si>
  <si>
    <t>SW4 HD 4K PLUS</t>
  </si>
  <si>
    <t>DMPS3-4K-350-C</t>
  </si>
  <si>
    <t xml:space="preserve">DTP CrossPoint 84 4K IPCP SA 
</t>
  </si>
  <si>
    <t xml:space="preserve">DTP CrossPoint 82 4K IPCP SA 
</t>
  </si>
  <si>
    <t>MLC Plus 84 MK</t>
  </si>
  <si>
    <t xml:space="preserve">TLP Pro 1025T  
</t>
  </si>
  <si>
    <t>IPCP Pro 360</t>
  </si>
  <si>
    <t>Sharelink Pro 500</t>
  </si>
  <si>
    <t xml:space="preserve">NAV SD 501	</t>
  </si>
  <si>
    <t>DM-TX-4KZ-202-C</t>
  </si>
  <si>
    <t>XTP II CrossPoint 1600</t>
  </si>
  <si>
    <t>KRAMER</t>
  </si>
  <si>
    <t>CRESTRON</t>
  </si>
  <si>
    <t>EXTRON</t>
  </si>
  <si>
    <t>מחיר MSRP ארה"ב</t>
  </si>
  <si>
    <t>בקר חדר ALL IN ONE דגם 2</t>
  </si>
  <si>
    <t>ממתג כולל SCALER</t>
  </si>
  <si>
    <t>מערכת התחברות אלחוטית</t>
  </si>
  <si>
    <t>בקר</t>
  </si>
  <si>
    <t>מסך מגע לבקרה</t>
  </si>
  <si>
    <t>ממתג משדר</t>
  </si>
  <si>
    <t>DSP-1281</t>
  </si>
  <si>
    <t>USB-EXT-2</t>
  </si>
  <si>
    <t>USB-EXT-2 KIT</t>
  </si>
  <si>
    <t>PT-2UT/R</t>
  </si>
  <si>
    <t>DMP 128 Plus C V AT</t>
  </si>
  <si>
    <t xml:space="preserve"> IN1804 DO</t>
  </si>
  <si>
    <t xml:space="preserve"> VP440H2</t>
  </si>
  <si>
    <t>DM-MD8x1-4K-C</t>
  </si>
  <si>
    <t>שם היצרן</t>
  </si>
  <si>
    <t>AFM-20DSP</t>
  </si>
  <si>
    <t>SL-280</t>
  </si>
  <si>
    <t>KT-1010SC</t>
  </si>
  <si>
    <t>TP-580RXR</t>
  </si>
  <si>
    <t>דגם פריט</t>
  </si>
  <si>
    <t xml:space="preserve"> בקר חדר ALL IN ONE דגם 1</t>
  </si>
  <si>
    <t>בקר תצוגות</t>
  </si>
  <si>
    <t>ENCODER</t>
  </si>
  <si>
    <t>ממתג 16*16</t>
  </si>
  <si>
    <t>בקר מדיה</t>
  </si>
  <si>
    <t>משדר CATX</t>
  </si>
  <si>
    <t>מקלט CATX</t>
  </si>
  <si>
    <t>ממתג</t>
  </si>
  <si>
    <t>משדר בהתקנה קירית</t>
  </si>
  <si>
    <t>מרחיק USB</t>
  </si>
  <si>
    <t>תיאור/ דגם פריט</t>
  </si>
  <si>
    <t xml:space="preserve">משדר </t>
  </si>
  <si>
    <t xml:space="preserve"> DSP מעבד קול </t>
  </si>
  <si>
    <t>#</t>
  </si>
  <si>
    <t>תיאור דרישות הפריט</t>
  </si>
  <si>
    <t>פריט כדוגמאת/ או מוצר שווה ערך</t>
  </si>
  <si>
    <t>קבוצת מיון</t>
  </si>
  <si>
    <t>שם היצרן הפריט
(פריט שלא רשום עבורו היצרן, 
שם היצרן ימולא על ידי המציע)</t>
  </si>
  <si>
    <t>שם הדגם הפריט
(פריט שלא רשום עבורו דגם -הדגם הפריט ימולא על ידי המציע)</t>
  </si>
  <si>
    <t xml:space="preserve">מחיר מקסימלי  לפריט כולל: אספקה, התקנה , השחלה,חיבור,הפעלה,תיכנות ואחריות ל 5 שנים   כולל מע"מ </t>
  </si>
  <si>
    <r>
      <t xml:space="preserve">האם הפריט עונה להגדרה "תוצרת הארץ" בהתאם לסעיף </t>
    </r>
    <r>
      <rPr>
        <b/>
        <sz val="14"/>
        <color rgb="FFFF0000"/>
        <rFont val="Arial"/>
        <family val="2"/>
      </rPr>
      <t xml:space="preserve">41.2.2.3 / הסכמי סחר (GPA ) בהתאם לדרישות </t>
    </r>
    <r>
      <rPr>
        <b/>
        <sz val="14"/>
        <rFont val="Arial"/>
        <family val="2"/>
      </rPr>
      <t>המכרז
ימולא על ידי המציע
תוצרת הארץ או פריט GPA מיוצר (יש לציין את שם המדינה ) ______ בצירוף אישור רו"ח בהתאם לתקנות תוצרת הארץ</t>
    </r>
  </si>
  <si>
    <t>מעבד גרפי דיגיטלי להצגה 4  מקורות מחשב בו זמנית - ללא סקיילר</t>
  </si>
  <si>
    <t>HSL K404E</t>
  </si>
  <si>
    <t xml:space="preserve">מאחד תצוגות מאובטח בגלישת עכבר עבור שני מחשבים ושני מסכים </t>
  </si>
  <si>
    <t>HSL SM20N</t>
  </si>
  <si>
    <t>מאחד תצוגות מאובטח בגלישת עכבר עבור ארבע מחשבים וארבע מסכים ללא כבילה</t>
  </si>
  <si>
    <t>HSL SM40N</t>
  </si>
  <si>
    <t>מאחד תצוגות מאובטח בגלישת עכבר עבור שמונה מחשבים ושמונה מסכים ללא כבילה</t>
  </si>
  <si>
    <t>HSL SM80N</t>
  </si>
  <si>
    <t>ממתג KVM מאובטח שני מחשבים DVI-I למסך מקלדת עכבר ללא כבילה</t>
  </si>
  <si>
    <t>HSL SK21D</t>
  </si>
  <si>
    <t>ממתג KVM מאובטח שני מחשבים HDMI למסך מקלדת עכבר ללא כבילה</t>
  </si>
  <si>
    <t>HSL SK21H</t>
  </si>
  <si>
    <t>ממתג KVM מאובטח שני מחשבים DISPLAY PORT למסך מקלדת עכבר ללא כבילה</t>
  </si>
  <si>
    <t>HSL SK21P</t>
  </si>
  <si>
    <t>ממתג KVM מאובטח ארבע מחשבים DVI-I למסך מקלדת עכבר ללא כבילה</t>
  </si>
  <si>
    <t>HSL SK41D</t>
  </si>
  <si>
    <t>ממתג  KVM מאובטח ארבע מחשבים HDMI למסך מקלדת עכבר ללא כבילה</t>
  </si>
  <si>
    <t>HSL SK41H</t>
  </si>
  <si>
    <t>ממתג KVM מאובטח ארבע מחשבים DISPLAY PORT למסך מקלדת עכבר ללא כבילה</t>
  </si>
  <si>
    <t>HSL SK41P</t>
  </si>
  <si>
    <t>מיני מטריצת KVM 2X2 DVI מאובטחת ללא כבילה</t>
  </si>
  <si>
    <t>HSL SX22D</t>
  </si>
  <si>
    <t>מיני מטריצת KVM 4X2 DVI-I מאובטחת ללא כבילה</t>
  </si>
  <si>
    <t>HSL SX42DU</t>
  </si>
  <si>
    <t>מיני מטריצת  KVM DP/HDMI 4X2 מאובטחת ללא כבילה</t>
  </si>
  <si>
    <t>HSL SX42PH</t>
  </si>
  <si>
    <t>מיני מטריצת KVM 8X2 DVI-I מאובטחת ללא כבילה</t>
  </si>
  <si>
    <t>HSL SX82D</t>
  </si>
  <si>
    <t>מיני מטריצת KVM 8X2 DP/HDMI מאובטחת ללא כבילה</t>
  </si>
  <si>
    <t>HSL SX82PH</t>
  </si>
  <si>
    <t xml:space="preserve">קומביינר מאובטח DP/HDMI, תצוגה של 4 מחשבים על שני מסכים בו זמנית ללא כבילה </t>
  </si>
  <si>
    <t>HSL SC42PHU</t>
  </si>
  <si>
    <t xml:space="preserve">קומביינר מאובטח DVI to HDMI, תצוגה של 4 מחשבים על שני מסכים בו זמנית ללא כבילה </t>
  </si>
  <si>
    <t>HSL SC42DHU</t>
  </si>
  <si>
    <t xml:space="preserve">קומביינר מאובטח DP/HDMI, תצוגה של 8 מחשבים על שני מסכים בו זמנית ללא כבילה </t>
  </si>
  <si>
    <t>HSL TC82PHG</t>
  </si>
  <si>
    <t xml:space="preserve">קומביינר מאובטח DP/HDMI תצוגה של 16 מחשבים על שני מסכים בו זמנית ללא כבילה </t>
  </si>
  <si>
    <t>HSL TC162PHG</t>
  </si>
  <si>
    <t>חוצץ איזולטור KVM DP/HDMI ללא כבילה</t>
  </si>
  <si>
    <t>HSL FI11PH</t>
  </si>
  <si>
    <t>חוצץ איזולטור KVM DVI-I ללא כבילה</t>
  </si>
  <si>
    <t>HSL FI11D</t>
  </si>
  <si>
    <t>חוצץ וידאו DVI-I ללא כבילה</t>
  </si>
  <si>
    <t>HSL FV11D</t>
  </si>
  <si>
    <t xml:space="preserve">חוצץ מרחיק ע"ג כבל נחושת מאובטח  KVM DP/HDMI </t>
  </si>
  <si>
    <t>HSL FICE11PH</t>
  </si>
  <si>
    <t>חוצץ מרחיק ע"ג כבל נחושת מאובטח Type C KVM DP/HDMI</t>
  </si>
  <si>
    <t>HSL FICE11CH</t>
  </si>
  <si>
    <t>חוצץ מרחיק ע"ג סיב אופטי KVM DP/HDMI</t>
  </si>
  <si>
    <t>HSL FIFE11PH</t>
  </si>
  <si>
    <t>מרחיק USB מאובטח ע"ג כבל נחושת</t>
  </si>
  <si>
    <t>HSL FMCE10N</t>
  </si>
  <si>
    <t>חוצץ נתק סנן אודיו אולטרסוני לשיחות ועידה</t>
  </si>
  <si>
    <t>HSL FA10</t>
  </si>
  <si>
    <t>מחלק מתח לחוצצים לארון 19"</t>
  </si>
  <si>
    <t>HSL PDUI</t>
  </si>
  <si>
    <t>כבל מתח עבור מחלק מתח לחוצצים</t>
  </si>
  <si>
    <t>HSL PDUIC</t>
  </si>
  <si>
    <t>שלט חוטי למיני מטריצה KVM</t>
  </si>
  <si>
    <t>HSL AFP</t>
  </si>
  <si>
    <t>סל כרטיסים עבור חוצצים 19"</t>
  </si>
  <si>
    <t>HSL RK-4U-HKS-10</t>
  </si>
  <si>
    <t xml:space="preserve">כבל KVM DVI+USB </t>
  </si>
  <si>
    <t>HSL KVMCDDU1.8</t>
  </si>
  <si>
    <t xml:space="preserve">כבל באורך 1.8 מטר KVM DVI/VGA+USB </t>
  </si>
  <si>
    <t>HSL KVMCDVU1.8</t>
  </si>
  <si>
    <t xml:space="preserve">כבל USB ל-KM באורך 1.8 מטר  </t>
  </si>
  <si>
    <t>HSL KMCU1.8</t>
  </si>
  <si>
    <t xml:space="preserve">כבל באורך 90 ס"מ KVM DP/DVI </t>
  </si>
  <si>
    <t>HSL KVMCPD0.9</t>
  </si>
  <si>
    <t xml:space="preserve">כבל באורך 1.8 מטר KVM DP/DVI </t>
  </si>
  <si>
    <t>HSL KVMCPD1.8</t>
  </si>
  <si>
    <t xml:space="preserve">כבל באורך 3 מטר KVM DP/DVI </t>
  </si>
  <si>
    <t>HSL KVMCPDU3</t>
  </si>
  <si>
    <t xml:space="preserve">כבל באורך 90 ס"מ  KVM HDMI/DVI + USB </t>
  </si>
  <si>
    <t>HSL KVMCHDU0.9</t>
  </si>
  <si>
    <t xml:space="preserve">כבל באורך 1.8 מטר KVM HDMI/DVI + USB </t>
  </si>
  <si>
    <t>HSL KVMCHDU1.8</t>
  </si>
  <si>
    <t>כבל באורך 3 מטר KVM HDMI/DVI + USB</t>
  </si>
  <si>
    <t>HSL KVMCHDU3</t>
  </si>
  <si>
    <t xml:space="preserve">כבל באורך 1.8 מטר KVM DP + USB </t>
  </si>
  <si>
    <t xml:space="preserve">כבל באורך 1.8 מטר KVM HDMI + USB </t>
  </si>
  <si>
    <t>HSL KVMCPU1.8</t>
  </si>
  <si>
    <t xml:space="preserve"> Copper Extender Kit IHSE assembled in Israel- 487</t>
  </si>
  <si>
    <t>HSL FIC11PH-M</t>
  </si>
  <si>
    <t xml:space="preserve"> Fiber Extender Kit IHSE assembled in Israel- 487</t>
  </si>
  <si>
    <t>BLOCKER SECURE KVM 1:1 HDMI TO HDMI</t>
  </si>
  <si>
    <t>FIBERNET FS-SKVM-11HD</t>
  </si>
  <si>
    <t>BLOCKER SECURE KVM 1:1 DP TO HDMI</t>
  </si>
  <si>
    <t>FIBERNET FS-SKVM-11DP</t>
  </si>
  <si>
    <t>BLOCKER SECURE KVM 1:1 DVI TO HDMI</t>
  </si>
  <si>
    <t>FIBERNET FS-SKVM-11DVI</t>
  </si>
  <si>
    <t>BLOCKER SECURE KVM 2:1 HDMI TO HDMI</t>
  </si>
  <si>
    <t>FIBERNET FS-SKVM-21HD</t>
  </si>
  <si>
    <t>BLOCKER SECURE KVM 2:1 DP TO HDMI</t>
  </si>
  <si>
    <t>FIBERNET FS-SKVM-21DP</t>
  </si>
  <si>
    <t>BLOCKER SECURE KVM 2:2 HDMI TO HDMI</t>
  </si>
  <si>
    <t>FIBERNET FS-SKVM-22HD</t>
  </si>
  <si>
    <t>BLOCKER SECURE KVM 2:2 DP TO HDMI</t>
  </si>
  <si>
    <t>FIBERNET FS-SKVM-22DP</t>
  </si>
  <si>
    <t>BLOCKER SECURE KVM 2:2 DUALHEAD HDMI</t>
  </si>
  <si>
    <t>FIBERNET FS-SKVM-22HD-D</t>
  </si>
  <si>
    <t>BLOCKER SECURE KVM 2:2 DUALHEAD DP</t>
  </si>
  <si>
    <t>FIBERNET FS-SKVM-22DP-D</t>
  </si>
  <si>
    <t>BLOCKER SECURE KVM 4:1 HDMI TO HDMI</t>
  </si>
  <si>
    <t>FIBERNET FS-SKVM-41HD</t>
  </si>
  <si>
    <t>BLOCKER SECURE KVM 4:1 DP TO HDMI</t>
  </si>
  <si>
    <t>FIBERNET FS-SKVM-41DP</t>
  </si>
  <si>
    <t>BLOCKER SECURE KVM 4:2 HDMI TO HDMI</t>
  </si>
  <si>
    <t>FIBERNET FS-SKVM-42HD</t>
  </si>
  <si>
    <t>BLOCKER SECURE KVM 4:2 DP TO HDMI</t>
  </si>
  <si>
    <t>FIBERNET FS-SKVM-42DP</t>
  </si>
  <si>
    <t>BLOCKER SECURE KVM 4:2 DUALHEAD HDMI</t>
  </si>
  <si>
    <t>FIBERNET FS-SKVM-42HD-D</t>
  </si>
  <si>
    <t>BLOCKER SECURE KVM 4:2 DUALHEAD DP</t>
  </si>
  <si>
    <t>FIBERNET FS-SKVM-42DP-D</t>
  </si>
  <si>
    <t>BLOCKER  SECURE KVM 8:1 HDMI TO HDMI</t>
  </si>
  <si>
    <t>FIBERNET FS-SKVM-81HD</t>
  </si>
  <si>
    <t>BLOCKER SECURE KVM 8:1 DP TO HDMI</t>
  </si>
  <si>
    <t>FIBERNET FS-SKVM-81DP</t>
  </si>
  <si>
    <t>BLOCKER  SECURE KVM 8:2 HDMI TO HDMI</t>
  </si>
  <si>
    <t>FIBERNET FS-SKVM-82HD</t>
  </si>
  <si>
    <t>BLOCKER SECURE KVM 8:2 DP TO HDMI</t>
  </si>
  <si>
    <t>FIBERNET FS-SKVM-82DP</t>
  </si>
  <si>
    <t>BLOCKER  SECURE KVM 16:2 HDMI TO HDMI</t>
  </si>
  <si>
    <t>BLOCKER SECURE KVM 16:2 DP TO HDMI</t>
  </si>
  <si>
    <t>FIBERNET FS-SKVM-162DP</t>
  </si>
  <si>
    <t>FIBERBLOCKER GALVANIC - 4K SECURE HDMI EXTENDERS KIT</t>
  </si>
  <si>
    <t>FIBERNET FIM-4SHEXT</t>
  </si>
  <si>
    <t>Ministry of Defense HDMI Optical diode Separator</t>
  </si>
  <si>
    <t>FIBERNET F-HDMIUSO</t>
  </si>
  <si>
    <t>FIBERBLOCKER GALVANIC SECURE KVM HDMI 1:1 EXTENDER</t>
  </si>
  <si>
    <t>FIBERNET FS-SKVM-11HD-E</t>
  </si>
  <si>
    <t>FIBERBLOCKER GALVANIC SECURE KVM DP 1:1 EXTENDER</t>
  </si>
  <si>
    <t>FIBERNET FS-SKVM-11DP-E</t>
  </si>
  <si>
    <t>FIBERBLOCKER GALVANIC SECURE KVM HDMI 2:1 EXTENDER</t>
  </si>
  <si>
    <t>FIBERNET FS-SKVM-21HD-E</t>
  </si>
  <si>
    <t>FIBERBLOCKER GALVANIC SECURE KVM DP 2:1 EXTENDER</t>
  </si>
  <si>
    <t>FIBERNET FS-SKVM-21DP-E</t>
  </si>
  <si>
    <t>FIBERBLOCKER GALVANIC SECURE KVM  HDMI  2:2 EXTENDER</t>
  </si>
  <si>
    <t>FIBERNET FS-SKVM-22HD-E</t>
  </si>
  <si>
    <t>FIBERBLOCKER GALVANIC SECURE KVM  DP 2:2 EXTENDER</t>
  </si>
  <si>
    <t>FIBERNET FS-SKVM-22DP-E</t>
  </si>
  <si>
    <t>FIBERBLOCKER GALVANIC SECURE KVM DH HDMI  2:2 EXTENDER</t>
  </si>
  <si>
    <t>FIBERNET FS-SKVM-22HD-D-E</t>
  </si>
  <si>
    <t>FIBERBLOCKER GALVANIC SECURE KVM DH DP 2:2 EXTENDER</t>
  </si>
  <si>
    <t>FIBERNET FS-SKVM-22DP-D-E</t>
  </si>
  <si>
    <t>FIBERBLOCKER GALVANIC SECURE KVM HDMI 4:1 EXTENDER</t>
  </si>
  <si>
    <t>FIBERNET FS-SKVM-41HD-E</t>
  </si>
  <si>
    <t>FIBERBLOCKER GALVANIC SECURE KVM  DP 4:1 EXTENDER</t>
  </si>
  <si>
    <t>FIBERNET FS-SKVM-41DP-E</t>
  </si>
  <si>
    <t>FIBERBLOCKER GALVANIC SECURE KVM  HDMI  4:2 EXTENDER</t>
  </si>
  <si>
    <t>FIBERNET FS-SKVM-42HD-E</t>
  </si>
  <si>
    <t>FIBERBLOCKER GALVANIC SECURE KVM DP  4:2 EXTENDER</t>
  </si>
  <si>
    <t>FIBERNET FS-SKVM-42DP-E</t>
  </si>
  <si>
    <t>FIBERBLOCKER GALVANIC SECURE KVM DH HDMI  4:2 EXTENDER</t>
  </si>
  <si>
    <t>FIBERNET FS-SKVM-42HD-D-E</t>
  </si>
  <si>
    <t>FIBERBLOCKER GALVANIC SECURE KVM DH  DP 4:2 EXTENDER</t>
  </si>
  <si>
    <t>FIBERNET FS-SKVM-42DP-D-E</t>
  </si>
  <si>
    <t>FIBERBLOCKER GALVANIC SECURE KVM HDMI 8:1 EXTENDER</t>
  </si>
  <si>
    <t>FIBERNET FS-SKVM-81HD-E</t>
  </si>
  <si>
    <t>FIBERBLOCKER GALVANIC SECURE KVM  DP 8:1 EXTENDER</t>
  </si>
  <si>
    <t>FIBERNET FS-SKVM-81DP-E</t>
  </si>
  <si>
    <t>FIBERBLOCKER GALVANIC SECURE KVM HDMI 8:2 EXTENDER</t>
  </si>
  <si>
    <t>FIBERNET FS-SKVM-82HD-E</t>
  </si>
  <si>
    <t>FIBERBLOCKER GALVANIC SECURE KVM  DP 8:2 EXTENDER</t>
  </si>
  <si>
    <t>FIBERNET FS-SKVM-82DP-E</t>
  </si>
  <si>
    <t>SECURE DONGLE HDMI DIODE 1080P</t>
  </si>
  <si>
    <t>FIBERNET FS-SVID-11HD-1080</t>
  </si>
  <si>
    <t>SECURE DONGLE HDMI DIODE 4K</t>
  </si>
  <si>
    <t>FIBERNET FS-SVID-11HD-4K</t>
  </si>
  <si>
    <t>SECURE DONGLE DP DIODE 1080</t>
  </si>
  <si>
    <t>FIBERNET FS-SVID-11DP-1080</t>
  </si>
  <si>
    <t>SECURE DONGLE DP DIODE 4K</t>
  </si>
  <si>
    <t>FIBERNET FS-SVID-11DP-4K</t>
  </si>
  <si>
    <t>SECURE DONGLE HDMI FIBER-EXTENDER 1080</t>
  </si>
  <si>
    <t>FIBERNET FS-SHDMIFIBHD</t>
  </si>
  <si>
    <t>SECURE DONGLE HDMI FIBER-EXTENDER 4K</t>
  </si>
  <si>
    <t>FIBERNET FS-SHDMIFIB4K</t>
  </si>
  <si>
    <t xml:space="preserve"> SECURE DONGLE PC AUDIO + KM</t>
  </si>
  <si>
    <t>FIBERNET FS-SKMA-USB</t>
  </si>
  <si>
    <t>SECURE DONGLE AUDIO 3.5mm</t>
  </si>
  <si>
    <t>FIBERNET FS-SAUD-USB</t>
  </si>
  <si>
    <t>SECURE DONGLE VGA DIODE 1080P</t>
  </si>
  <si>
    <t>FIBERNET FS-ADP-VGAM-VGAF</t>
  </si>
  <si>
    <t>SECURE AUDIO EXTENDER RCA</t>
  </si>
  <si>
    <t>FIBERNET FS-SAUD-RCA-E</t>
  </si>
  <si>
    <t>SECURE AUDIO RCA</t>
  </si>
  <si>
    <t>SECURE AUDIO RCA AMPLIFIER</t>
  </si>
  <si>
    <t>FIBERNET FS-SAUDA-RCA</t>
  </si>
  <si>
    <t>SECURE AUDIO PHOENIX AMPLIFIER</t>
  </si>
  <si>
    <t>FIBERNET FS-SAUDA-PNX</t>
  </si>
  <si>
    <t>SECURE AUDIO PHOENIX</t>
  </si>
  <si>
    <t>FIBERNET FS-SAUD-PNX</t>
  </si>
  <si>
    <t>BLOCKER SECURE KM 1 PORT</t>
  </si>
  <si>
    <t>FIBERNET FS-SKM-1</t>
  </si>
  <si>
    <t>BLOCKER SECURE KM 2 PORT</t>
  </si>
  <si>
    <t>FIBERNET FS-SKM-2</t>
  </si>
  <si>
    <t>BLOCKER SECURE KM 4 PORT</t>
  </si>
  <si>
    <t>FIBERNET FS-SKM-4</t>
  </si>
  <si>
    <t>BLOCKER SECURE KM 8 PORT</t>
  </si>
  <si>
    <t>FIBERNET FS-SKM-8</t>
  </si>
  <si>
    <t>SECURE HDMI OVER IP ENCODER H.264</t>
  </si>
  <si>
    <t>FIBERNET F-HDMIOIP2SECTX</t>
  </si>
  <si>
    <t>SECURE KVM-OVER IP H.264/H.265</t>
  </si>
  <si>
    <t>FIBERNET FS-KVMOIP-H265-HD</t>
  </si>
  <si>
    <t>SECURE KVM-OVER IP  JPEG2000</t>
  </si>
  <si>
    <t>FIBERNET FS-KVMOIP-JPG2-HD</t>
  </si>
  <si>
    <t>USB TYPE C TO HDMI KB MOUSE OVER CAT TX/RX 100M</t>
  </si>
  <si>
    <t>FIBERNET FIM-USBCHD-EXT</t>
  </si>
  <si>
    <t>USB CONVERTER 10/100/1000 BASETX TO SFP</t>
  </si>
  <si>
    <t>FIBERNET MC-GSFPUSB3</t>
  </si>
  <si>
    <t>USB POWERED 10/100/1000 BASETX RJ45 TO SFP</t>
  </si>
  <si>
    <t>FIBERNET MC-GCSFPUSB</t>
  </si>
  <si>
    <t>SECURE USB Converter 10/100/1000BaseTX to SFP</t>
  </si>
  <si>
    <t>FIBERNET FS-MC-GSFPUSB3</t>
  </si>
  <si>
    <t xml:space="preserve"> SECURE USB Powered Converter 10/100/1000BaseTX RJ45 to SFP</t>
  </si>
  <si>
    <t>FIBERNET FS-MC-GCSFPUSB</t>
  </si>
  <si>
    <t>PATCHCORD OM3 LC - LC 1M</t>
  </si>
  <si>
    <t>FIBERNET FGO-9999UU0010</t>
  </si>
  <si>
    <t>EXTRA 1M</t>
  </si>
  <si>
    <t>FIBERNET FGO-9999UUXXXX</t>
  </si>
  <si>
    <t>PATCHCORD SM LC - LC 1M</t>
  </si>
  <si>
    <t>FIBERNET FG9-9999UU0010</t>
  </si>
  <si>
    <t>SFP MM 10G</t>
  </si>
  <si>
    <t>FIBERNET Q-SFP+-10G-SR-300M</t>
  </si>
  <si>
    <t>SFP SM 10G</t>
  </si>
  <si>
    <t>FIBERNET Q-SFP+-10G-LR-10KM</t>
  </si>
  <si>
    <t>SFP MM 1.25G</t>
  </si>
  <si>
    <t>FIBERNET Q-SFP-1.25G-MM-500M</t>
  </si>
  <si>
    <t>SFP SM 1.25G</t>
  </si>
  <si>
    <t>FIBERNET Q-SFP-1.25G-SM-10KM</t>
  </si>
  <si>
    <t>VGA TO HDMI CONVERTER SCALER</t>
  </si>
  <si>
    <t>FIBERNET FIM-SCL-VGA-HDMI</t>
  </si>
  <si>
    <t>HDMI SPLITTER 2X1 (HDCP)</t>
  </si>
  <si>
    <t>FIBERNET Q-HDMI-SPLITTER-1X2</t>
  </si>
  <si>
    <t>1U SUBRACK FOR EXTENDERS</t>
  </si>
  <si>
    <t>FIBERNET FIM-1U-SR</t>
  </si>
  <si>
    <t>5U SUBRACK FOR EXTENDERS</t>
  </si>
  <si>
    <t>FIBERNET FIM-5U-SR</t>
  </si>
  <si>
    <t>1U 19" P.S ;IN- 2X 220V/AC R.;OUT- 12 X 12V/20W</t>
  </si>
  <si>
    <t>FIBERNET FIM-CPS-12P</t>
  </si>
  <si>
    <t>1U 19" P.S ;IN- 2X 220V/AC R.;OUT- 24 X 12V/20W</t>
  </si>
  <si>
    <t>FIBERNET FIM-CPS-24P</t>
  </si>
  <si>
    <t>HDMI to VGA ADAPTOR CABBLE 20Cm</t>
  </si>
  <si>
    <t>FIBERNET FIB-HDMI-TO-VGA-20CM-A</t>
  </si>
  <si>
    <t>DC CABLE FOR CPS ; LENGTH : 4M</t>
  </si>
  <si>
    <t>FIBERNET FIM-CPS-CAB-4M</t>
  </si>
  <si>
    <t>ADAPTER DVI-I/FEMALE-DVI-I/FEMALE</t>
  </si>
  <si>
    <t>FIBERNET FIM-ADP-DVIIF-DVIIF</t>
  </si>
  <si>
    <t>ADAPTER HDMI/FEMALE-HDMI/FEMALE</t>
  </si>
  <si>
    <t>FIBERNET FIM-ADP-HDMIF-HDMIF</t>
  </si>
  <si>
    <t>ADAPTER HDMI/MALE-DVI-D/FEMALE</t>
  </si>
  <si>
    <t>FIBERNET FIM-ADP-HDMIM-DVIDF</t>
  </si>
  <si>
    <t>ADAPTER VGA/FEMALE-DVI-I/MALE</t>
  </si>
  <si>
    <t>FIBERNET FIM-ADP-VGAF-DVIIM</t>
  </si>
  <si>
    <t>ADAPTER VGA/FEMALE-VGA/FEMALE</t>
  </si>
  <si>
    <t>FIBERNET FIM-ADP-VGAF-VGAF</t>
  </si>
  <si>
    <t>ADAPTER VGA/MALE-VGA/FEMALE</t>
  </si>
  <si>
    <t>FIBERNET FIM-ADP-VGAM-VGAF</t>
  </si>
  <si>
    <t>ADAPTER VGA/MALE-VGA/MALE</t>
  </si>
  <si>
    <t>FIBERNET FIM-ADP-VGAM-VGAM</t>
  </si>
  <si>
    <t>ADAPTER CABLE DVI-D/FEMALE-DP/MALE 20 CM</t>
  </si>
  <si>
    <t>FIBERNET FIM-CBL-DVIDF-DPM-0.2</t>
  </si>
  <si>
    <t>ADAPTER CABLE DVI-D/FEMALE-DP/MALE NO AUDIO</t>
  </si>
  <si>
    <t>FIBERNET FIM-CBL-DVIDF-DPM-NA</t>
  </si>
  <si>
    <t>ADAPTER CABLE DVI-D/MALE-HDMI/FEMALE NO AUDIO</t>
  </si>
  <si>
    <t>FIBERNET FIM-CBL-DVIDM-HDMIF-NA</t>
  </si>
  <si>
    <t>ADAPTER CABLE HDMI/FEMALE-DP/MALE WITH AUDIO</t>
  </si>
  <si>
    <t>FIBERNET FIM-CBL-HDMIF-DPM-WA</t>
  </si>
  <si>
    <t>ADAPTER CABLE HDMI/MALE-DVI-D/FEMALE NO AUDIO</t>
  </si>
  <si>
    <t>FIBERNET FIM-CBL-HDMIM-DVIDF-NA</t>
  </si>
  <si>
    <t>ADAPTER CABLE VGA/FEMALE-DP/MALE NO AUDIO</t>
  </si>
  <si>
    <t>FIBERNET FIM-CBL-VGAF-DPM-NA</t>
  </si>
  <si>
    <t>ADAPTER CABLE VGA/FEMALE-DVI-I/MALE NO AUDIO</t>
  </si>
  <si>
    <t>FIBERNET FIM-CBL-VGAF-DVIIM-NA</t>
  </si>
  <si>
    <t>ANGLED ADAPTER DVI-I/FEMALE-DVI-I/MALE</t>
  </si>
  <si>
    <t>FIBERNET FIM-ADP-DVIIF-DVIIM-AG</t>
  </si>
  <si>
    <t>ANGLED ADAPTER HDMI/FEMALE-HDMI/MALE</t>
  </si>
  <si>
    <t>FIBERNET FIM-ADP-HDMIF-HDMIM-AG</t>
  </si>
  <si>
    <t>HDMI2.0 CABLE 3D 4KX2K 60HZ 1080P - 1 METER</t>
  </si>
  <si>
    <t>FIBERNET FIM-HD2C-1M</t>
  </si>
  <si>
    <t>HDMI2.0 CABLE 3D 4KX2K 60HZ 1080P - 3 METER</t>
  </si>
  <si>
    <t>FIBERNET FIM-HD2C-3M</t>
  </si>
  <si>
    <t>HDMI2.0 CABLE 3D 4KX2K 60HZ 1080P - 5 METER</t>
  </si>
  <si>
    <t>FIBERNET FIM-HD2C-5M</t>
  </si>
  <si>
    <t>CABLE DP MALE TO DP MALE LENGTH 1M</t>
  </si>
  <si>
    <t>FIBERNET FIM-CBL-DPM-DPM-1M</t>
  </si>
  <si>
    <t>CABLE DP MALE TO DP MALE LENGTH 3 M</t>
  </si>
  <si>
    <t>FIBERNET FIM-CBL-DPM-DPM-3M</t>
  </si>
  <si>
    <t>CABLE DP MALE TO DP MALE LENGTH 5M</t>
  </si>
  <si>
    <t>FIBERNET FIM-CBL-DPM-DPM-5M</t>
  </si>
  <si>
    <t>CABLE DVI-D/MALE-DP/MALE L-1.8M</t>
  </si>
  <si>
    <t>FIBERNET FIM-CBL-DVIDM-DPM-1.8M</t>
  </si>
  <si>
    <t>CABLE DVI-D/MALE-DP/MALE L-3M</t>
  </si>
  <si>
    <t>FIBERNET</t>
  </si>
  <si>
    <t>CABLE DVI-D/MALE-DP/MALE L-5M</t>
  </si>
  <si>
    <t>FIBERNET FIM-CBL-DVIDM-DPM-3M</t>
  </si>
  <si>
    <t>CABLE HDMI/MALE-DP/MALE L-1.5M</t>
  </si>
  <si>
    <t>FIBERNET FIM-CBL-HDMIM-DPM-1.5M</t>
  </si>
  <si>
    <t>CABLE HDMI/MALE-DP/MALE L-3M</t>
  </si>
  <si>
    <t>FIBERNET FIM-CBL-HDMIM-DPM-3M</t>
  </si>
  <si>
    <t>CABLE HDMI/MALE-DP/MALE L-5M</t>
  </si>
  <si>
    <t>FIBERNET FIM-CBL-HDMIM-DPM-5M</t>
  </si>
  <si>
    <t>USB2.0 AM-AM BLACK  CABLE L-2M</t>
  </si>
  <si>
    <t>FIBERNET FIM-CBL-USB2-2M</t>
  </si>
  <si>
    <t>USB2.0 AM-AM BLACK  CABLE L-3M</t>
  </si>
  <si>
    <t>FIBERNET FIM-CBL-USB2-3M</t>
  </si>
  <si>
    <t>USB2.0 AM-AM BLACK  CABLE L-5M</t>
  </si>
  <si>
    <t>FIBERNET FIM-CBL-USB2-5M</t>
  </si>
  <si>
    <t>USB A TO USB B CABLE 1M</t>
  </si>
  <si>
    <t>FIBERNET FIM-CBL-USBA-USBB-1M</t>
  </si>
  <si>
    <t>USB A TO USB B CABLE 1.8M</t>
  </si>
  <si>
    <t>FIBERNET FIM-CBL-USBA-USBB-1.8M</t>
  </si>
  <si>
    <t>מערכת וידאו בר בחיבור USB למחשב, הכוללת: שלט BT, כבל USB באורך 5 מטרים, 6 מיקרופונים מובנים (קיימת אפשרות להוסיף מיקרופון שולחני נוסף) , זוג רמקולים (Stereo), ומצלמה עם זום דיגיטלית 4x  ויכולת עקיבה אוטומטית (מעקב אחר הדובר או אחר קבוצת אנשים/ זיהוי פנים). זווית צילום אופקית של 120° . המצלמה מאפשרת בחירה בין 4 תצורות עבודה: 
1. Framing Group – בה המצלמה תצלם באופן אוטומטי את כל הנוכחים בחדר, בזווית ובזום אופטימאליים, בהתאם למצב המשתנה בחדר, (ללא שטחים ריקים אשר בהם לא מופיעים אנשים).
2. Voice-tracking – בה המצלמה תצלם באופן אוטומטי את הדובר.
3. Discussion Mode - בה המצלמה מזהה מצבי שיחה בחדר, כלומר כששני משתתפים מנהלים דיון \ שיח ביניהם , המערכת תפצל את המסך לשניים ותצלם את שניהם במקביל לצד המרוחק
4 . Presenter mode – מעקב אחרי מציג. 
המערכת כוללת  תמיכה ב WIFI עבור ניהול מהענן: סטטוס המערכת , שידרוגי תכנה וניהול הגדרות 
התקנת המערכת  תכלול הפעלה מלאה של המערכת, חיבורה לרשת ולמערכת הקימת בחדר הישיבות כולל התקנת תוכנות ה VC הקימות אצל הלקוח, הדרכת המשתמשים וליווי השימוש, היקף העבודה מוערך של  10 שעות לפחות</t>
  </si>
  <si>
    <t xml:space="preserve">POLYCOM 7200-85830-009
</t>
  </si>
  <si>
    <t>מערכת וידאו בר All-in-one הכוללת: מצלמת וידאו 4K עם יכולת זום דיגיטלית 4x  ועקיבה אוטומטית (מעקב אחר הדובר או אחר קבוצת אנשים/ זיהוי פנים), זווית צילום אופקית של 120° . יכולת מובנת להצגת עד שני תכנים במקביל, באמצעות: HDMI, Apple Airplay, Miracast, Poly Content App. תמיכה בחיבור למסך מגע חיצוני הכוללת אפשרות לשימוש ב-whiteboard/blackboard מובנה במערכת. רמקולים ו-3 מיקרופונים מובנים. מתקן המאפשר תליה מעל מסך הטלוויזיה. מסך מגע שולחני מדגם TC8 בגודל 8" התומך ב- POE, לצורך שליטה על המערכת. יכולת חיבור למחשב באמצעות כבל USB, לצורך שימוש במערכת כהתקן חיצוני למחשב (לא נדרשת התקנת תוכנה). תמיכה בשחת וידאו בפרוטוקולים H.323 ו-  SIP.יכולת מובנת לביצוע שיחה וידאו (ללא צורך בחיבור מחשב חיצוני) כולל ממשק Native למשתמש  לפלטפורמות מגוונות כגון: Zoom Room, Micosoft Teams, LogMeIn וכו'.</t>
  </si>
  <si>
    <t>POLY STUDIO X30 2200-86260-009</t>
  </si>
  <si>
    <t>מערכת וידאו בר All-in-one הכוללת: מצלמת וידאו 4K עם יכולת זום דיגיטלית 4x  ועקיבה אוטומטית (מעקב אחר הדובר או אחר קבוצת אנשים/ זיהוי פנים), זווית צילום אופקית של 120° . יכולת מובנת להצגת עד שני תכנים במקביל, באמצעות: HDMI, Apple Airplay, Miracast, Poly Content App. תמיכה בחיבור למסך מגע חיצוני הכוללת אפשרות לשימוש ב-whiteboard/blackboard מובנה במערכת. רמקולים ( stereo) ו-5 מיקרופונים מובנים, אפשרות להוסיף מיקרופון שולחני נוסף. מתקן המאפשר תליה של המערכת על קיר. מסך מגע שולחני מדגם TC8 בגודל 8" התומך ב- POE, לצורך שליטה על המערכת. יכולת חיבור למחשב באמצעות כבל USB, לצורך שימוש במערכת כהתקן חיצוני למחשב (לא נדרשת התקנת תוכנה). תמיכה בשחת וידאו בפרוטוקולים H.323 ו-  SIP.יכולת מובנת לביצוע שיחה וידאו (ללא צורך בחיבור מחשב חיצוני) כולל ממשק Native למשתמש  לפלטפורמות מגוונות כגון: Zoom Room, Micosoft Teams, LogMeIn וכו'.</t>
  </si>
  <si>
    <t>POLY STUDIO X50 2200-86270-009</t>
  </si>
  <si>
    <r>
      <t xml:space="preserve">מערכת וידאו  </t>
    </r>
    <r>
      <rPr>
        <sz val="14"/>
        <rFont val="Arial"/>
        <family val="2"/>
      </rPr>
      <t>מודולרית</t>
    </r>
    <r>
      <rPr>
        <sz val="14"/>
        <color theme="1"/>
        <rFont val="Arial"/>
        <family val="2"/>
      </rPr>
      <t xml:space="preserve">  הכוללת: מצלמה PTZ עם יכולת </t>
    </r>
    <r>
      <rPr>
        <b/>
        <sz val="14"/>
        <color theme="1"/>
        <rFont val="Arial"/>
        <family val="2"/>
      </rPr>
      <t>זום 12x</t>
    </r>
    <r>
      <rPr>
        <sz val="14"/>
        <color theme="1"/>
        <rFont val="Arial"/>
        <family val="2"/>
      </rPr>
      <t xml:space="preserve"> אופטי מדגם Eagle Eye IV, 4k Codec, שלט BT ומיקרופון IP שולחני הניתן לחיבור למערכת על גבי הרשת (יש אפשרות לחבר למערכת עד 3 מיקרופונים שולחניים/ תקרתיים). יכולת מובנת להצגת עד שני תכנים במקביל, באמצעות: HDMI, Apple Airplay, Miracast, Poly Content App. תמיכה בחיבור למסך מגע חיצוני הכוללת אפשרות לשימוש ב-whiteboard/blackboard מובנה במערכת. יכולת חיבור למחשב באמצעות כבל USB, לצורך שימוש במערכת כהתקן חיצוני למחשב (לא נדרשת התקנת תוכנה). תמיכה בשיחת וידאו בפרוטוקולים H.323 ו-  SIP.יכולת מובנת לביצוע שיחה וידאו (ללא צורך בחיבור מחשב חיצוני) כולל ממשק Native למשתמש  לפלטפורמות מגוונות כגון: Zoom Room, LogMeIn וכו'. ניתן להוסיף למערכת (יש לרכוש בנפרד), מסך מגע שולחני מדגם TC8 בגודל 8" התומך ב- POE, לצורך שליטה על המערכת.</t>
    </r>
  </si>
  <si>
    <t>Poly G7500 7200-85760-009</t>
  </si>
  <si>
    <t>מערכת VC לחדר בעל תכונות  שדה ראיה רחב של  120° , תמיכה באיכות 4K ,מיקרופונים מובניים Omni directional עם סינון רעשים, זום אופטי  X5 באיכות  צילום של 4K, כולל שלט אלחוטי, אפשרות לקיום שיחות Audio כולל תמיכה ב BT. 
התקנת המערכת  תכלול הפעלה מלאה של המערכת, חיבורה לרשת ולמערכת הקימת בחדר הישיבות כולל תוכנות ה VC הקימות אצל הלקוח, הדרכת המשתמשים וליווי השימוש של  10 שעות לפחות</t>
  </si>
  <si>
    <t>LOGITECH MEETUP LOGITECH</t>
  </si>
  <si>
    <t>מצלמת VC PTZ באיכות 4K  המערכת תסופק שהיא כוללת מיקרופון ורמקול, כולל מתקן תלייה מובנה.  זווית צילום של 90°, זווית צידוד של  50° ,זום דיגיטלי  X15, פוקוס אוטומטי, "מצב שינה "אוטומטי בהיעדר שימוש, חיבור באמצעות כבל מסוג    USB 3.1 Type C, שלט אלחוטי לשליטה מלאה, תאימות לכלל מערכות ההפעלה והמחשבים    PC, Mac, Chrome T1
התקנת המערכת  תכלול הפעלה מלאה של המערכת, חיבורה לרשת ולמערכת הקימת בחדר הישיבות כולל תוכנות ה VC הקימות אצל הלקוח, הדרכת המשתמשים וליווי השימוש של  10 שעות לפחות</t>
  </si>
  <si>
    <t>LOGITECH Rally Plus Logitec960-001218</t>
  </si>
  <si>
    <t>מצלמת VC PTZ באיכות 4K  המערכת תסופק שהיא כוללת שני מקרופונים ושני רמקולים מובנים, כולל מתקן תלייה מובנה.  זווית צילום של 90°, זווית צידוד של  50° ,זום דיגיטלי  X15, פוקוס אוטומטי, "מצב שינה "אוטומטי בהיעדר שימוש, חיבור באמצעות כבל מסוג    USB 3.1 Type C, שלט אלחוטי לשליטה מלאה, תאימות לכלל מערכות ההפעלה והמחשבים    PC, Mac, Chrome T1
התקנת המערכת  תכלול הפעלה מלאה של המערכת, חיבורה לרשת ולמערכת הקימת בחדר הישיבות כולל תוכנות ה VC הקימות אצל הלקוח, הדרכת המשתמשים וליווי השימוש של  10 שעות לפחות</t>
  </si>
  <si>
    <t>LOGITECH Rally Plus Logitec96000-122-40</t>
  </si>
  <si>
    <t>מצלמת VC PTZ באיכות 4K  המערכת תסופק שהיא כוללת , מתקן תלייה מובנה.  זווית צילום של 90°, זווית צידוד של  50° ,זום דיגיטלי  X15, פוקוס אוטומטי, "מצב שינה "אוטומטי בהיעדר שימוש, חיבור באמצעות כבל מסוג    USB 3.1 Type C, שלט אלחוטי לשליטה מלאה, תאימות לכלל מערכות ההפעלה והמחשבים PC, Mac, Chrome T1
התקנת המערכת  תכלול הפעלה מלאה של המערכת, חיבורה לרשת ולמערכת הקימת בחדר הישיבות כולל תוכנות ה VC הקימות אצל הלקוח, הדרכת המשתמשים וליווי השימוש של  10 שעות לפחות</t>
  </si>
  <si>
    <t>LOGITECH Rally 960-001227</t>
  </si>
  <si>
    <t>מצלמת/מערכת VC 360 באיכות FHD המערכת תסופק שהיא כוללת , חיבור באמצעות כבל מסוג    USB 3.1 Type C, שלט אלחוטי לשליטה מלאה, תאימות לכלל מערכות ההפעלה והמחשבים    PC, Mac, 
העבודה תכלול הפעלה מלאה של המערכת, חיבורה לרשת ולמערכת הקימת בחדר הישיבות כולל תוכנות ה VC הקימות אצל הלקוח, הדרכת המשתמשים וליווי השימוש בפעמים הראשונת מול הלקוח על פי הדרישה</t>
  </si>
  <si>
    <t>Kandao Meeting 360 All-In-One Conferencing Camera</t>
  </si>
  <si>
    <t>Owl Labs Meeting OWL Pro 360</t>
  </si>
  <si>
    <t>מצלמת/מערכת VC 360 באיכות HD המערכת תסופק שהיא כוללת , חיבור באמצעות כבל מסוג    USB 3.1 Type C, שלט אלחוטי לשליטה מלאה, תאימות לכלל מערכות ההפעלה והמחשבים    PC, Mac, 
העבודה תכלול הפעלה מלאה של המערכת, חיבורה לרשת ולמערכת הקימת בחדר הישיבות כולל תוכנות ה VC הקימות אצל הלקוח, הדרכת המשתמשים וליווי השימוש בפעמים הראשונת מול הלקוח על פי הדרישה</t>
  </si>
  <si>
    <t>מצלמת/מערכת VC באיכות 4K  המערכת תסופק שהיא כוללת , מתקן תלייה מובנה.  זווית צילום של 90°, זווית צידוד של  50° ,זום דיגיטלי  , פוקוס אוטומטי, "מצב שינה "אוטומטי בהיעדר שימוש, חיבור באמצעות כבל מסוג    USB , תאימות לכלל מערכות ההפעלה והמחשבים    PC, Mac, Chrome T1
העבודה תכלול הפעלה מלאה של המערכת, חיבורה לרשת ולמערכת הקימת בחדר הישיבות כולל תוכנות ה VC הקימות אצל הלקוח, הדרכת המשתמשים וליווי השימוש בפעמים הראשונת מול הלקוח על פי הדרישה</t>
  </si>
  <si>
    <t>Bose Videobar VB1</t>
  </si>
  <si>
    <t xml:space="preserve">ערכת UC   לעמדת עבודה  אישית הכוללת :  אוזניות + 4 מיק ,  כולל ביטול רעשים אקטיבי  , ממשק  אלחוטי USB </t>
  </si>
  <si>
    <t>Bose Noise Cancelling Headphones 700 UC</t>
  </si>
  <si>
    <t>מערכת ניהול ותיעוד הרצאות</t>
  </si>
  <si>
    <t>maxell ma- xl1</t>
  </si>
  <si>
    <t>מערכת שמע לכיתה המכילה יכולת עבודה רב ערוצית, בעלת AGS מובנה ויחס אות לרעש מעל 80db, למערכת יציאת שידור FM המאפשרת חיבור במצב T כולל אפשרות לכיונון בהתאם למיפוי שתלים, המערכת תכיל 4 רמקולים מתכוונים בצורה עצמאיתכולל אפשרות לחיבור אוזניות או לחיבור לשתל קוכליארי, המערכת תאפשר קליטת אותות חיתוניים כגון TV או מחשב.</t>
  </si>
  <si>
    <t>Sennheiser SOUND FILED FM</t>
  </si>
  <si>
    <t>אוזניות אלחוטיות לכבדי שמיעה</t>
  </si>
  <si>
    <t>Sennheiser SET830</t>
  </si>
  <si>
    <r>
      <t xml:space="preserve">יחידת מודולוטור למערכת הנגשה בפס רחב  2.3 - 2.8 MHZ המאפשרת הפעלה במספר מצבי עבודה של ערוץ יחיד, שני ערוצים או ערוץ סטיראו </t>
    </r>
    <r>
      <rPr>
        <sz val="12"/>
        <color rgb="FFFF0000"/>
        <rFont val="Arial"/>
        <family val="2"/>
        <scheme val="minor"/>
      </rPr>
      <t/>
    </r>
  </si>
  <si>
    <t xml:space="preserve"> Sennhizer SI 1015</t>
  </si>
  <si>
    <t>"רדיאטור" יחידת שידור בעוצמה גבוהה לרוחבי סרט שונים המאפשר כיסוי שטח של כ 800 מ"ר כוולל מתקני ותליה מקוריים.</t>
  </si>
  <si>
    <t xml:space="preserve"> Sennheiser SZI1029</t>
  </si>
  <si>
    <t xml:space="preserve">"רדיאטור" יחידת שידור בעוצמה גבוהה לרוחבי סרט שונים המאפשר כיסוי שטח של כ 400 מ"ר  כולל מתקני קיר ותליה מקורים  </t>
  </si>
  <si>
    <t>Sennheiser SZI1015</t>
  </si>
  <si>
    <t>יחידת אוזניות כולל מקלט אישי</t>
  </si>
  <si>
    <t>Sennheiser RI830</t>
  </si>
  <si>
    <t>יחידת אוזניות כולל מקלט אישי דגם סטאטוסקופ</t>
  </si>
  <si>
    <t>Sennheiser RI830S</t>
  </si>
  <si>
    <t xml:space="preserve">מטען בודד לאוזניה </t>
  </si>
  <si>
    <t>Sennheiser</t>
  </si>
  <si>
    <t xml:space="preserve">מערכת השמעה נגישה באמצעות שימוש ברשתי WIFI המבוססת על יחידת חיבור בין מערכת השמע למערכת התקשורת, מערכת ניהול השמע ואפליקציות לשימוש על גבי מכשירים חכמים בשיטת BYOD. אפליקצית המשתמש תהיה פתוחה להורדה בחנויות הספקים IOS ו Android המערכת תאפשר השמעה ל עד 100 משתמשים לאולם / חדר ישיבות. </t>
  </si>
  <si>
    <t>Sennheiser - MobileConnect
 William sound- Wavecast
Listen Technologies-Listen Everywhere</t>
  </si>
  <si>
    <t>מערכת VC לתצוגה ושמע עבור חדרי ישיבות  באמצעות תוכנה על גבי מחשב. המערכת כוללת: 
יחידה מרכזית המיועדת להתקנה בשולחן או בסמוך למסך התצוגה, מיקרופון BEAMFORMING תקרתי, שתי יציאות HDMI נפרדות לחיבור לעד שני מסכי תצוגה, חיבור מחשב מקומי בכניסת HDMI+USB, ציאת אודיו ST LINE LEVEL
יציאה מוגברת לחיבור רמקול בהספק 20w, חיבור עבור מצלמת USB, חיבור RJ45 עבור מיקרופון אחד או שניים יעודיים של המערכת, חיבור רשת LAN עבור ניהול והגדרות המערכת, המערכת כוללת DSP מובנה הכולל ביטול אקו.
המערכת תתמוך בישומי ועידת וידאו Skype for Business/Microsoft Teams, Zoom, BlueJeans, Google Hangouts, למערכת יהיה מנגנון AUTO SETUP, הבודק את תקינות המערכת, החיבורים השונים, וכיול הסאונד לתוצאת שמע אופטימלית, כולל תוכנת ניהול של הייצרן.</t>
  </si>
  <si>
    <t>BIAMP DEVIO SCR-20CX</t>
  </si>
  <si>
    <t xml:space="preserve">מערכת VC לתצוגה ושמע עבור חדרי ישיבות  באמצעות תוכנה על גבי מחשב. המערכת כוללת: 
יחידה מרכזית המיועדת להתקנה בשולחן או בסמוך למסך התצוגה, מיקרופון BEAMFORMING תקרתי, שתי יציאות HDMI נפרדות לחיבור לעד שני מסכי תצוגה, חיבור מחשב מקומי בכניסת HDMI+USB, ציאת אודיו ST LINE LEVEL, ממשק Bluetooth לחיבור מכשירי סלולר ניידים, ממשק RJ11 לחיבור לשולחת טלפון IP.
יציאה מוגברת לחיבור רמקול בהספק 20w, חיבור עבור מצלמת USB, חיבור RJ45 עבור מיקרופון אחד או שניים יעודיים של המערכת, חיבור רשת LAN עבור ניהול והגדרות המערכת, המערכת כוללת DSP מובנה הכולל ביטול אקו.
המערכת תתמוך בישומי ועידת וידאו Skype for Business/Microsoft Teams, Zoom, BlueJeans, Google Hangouts, למערכת יהיה מנגנון AUTO SETUP, הבודק את תקינות המערכת, החיבורים השונים, וכיול הסאונד לתוצאת שמע אופטימלית, כולל תוכנת ניהול של הייצרן.
</t>
  </si>
  <si>
    <t>BIAMP
DEVIO SCR-25CX</t>
  </si>
  <si>
    <t xml:space="preserve">מערכת אשר מאפשרת פתרון אלחוטי מלא לתצוגה ושמע עבור חדרי UC SOFT CODEC 
המערכת מאפשרת הצגה ושיתוף מצגות בחיבור אלחוטי למסך ראשי ולאמצעים נוספים ברשת ,חיבור USB3 אלחוטי עבור שיתוף מצלמה ואודיו ,כולל WIFI ROUTER מובנה.
</t>
  </si>
  <si>
    <t>BIAMP HRT HUDDLE HUB ONE +</t>
  </si>
  <si>
    <t xml:space="preserve">יחידת הצבעה/ועידה ניידת. היחידה כוללת כפתורי דיבור / השתקה, מחבר מיקרופון מסוג גוזניק  XLR, רמקול מובנה, בורר ערוצים, קורא כרטיסי שבב + NFC וחמישה כפתורים לפונקציונליות משתנה (בדיקת נוכחות, הצבעה בת 3 לחצנים, הצבעה על 5 כפתורים, הצבעת פרוקסי, בקרות בורר הערוצים) ,
כיתוב ברייל לטובת כבדי שמיעה ( נגישות ) </t>
  </si>
  <si>
    <t>shure MXC630</t>
  </si>
  <si>
    <t xml:space="preserve">יחידת הצבעה/ועידה כוללת מסך מגע צבעוני. קורא כרטיסי תעודת זהות משולב מאפשר להשתמש בכרטיסי NFC רגילים לזיהוי המשתתפים לפי שם או גישה לשלוט. רמקול המובנה  ושקעי אוזניות כפולים בגודל 3.5 מ"מ </t>
  </si>
  <si>
    <t>shure MXC640</t>
  </si>
  <si>
    <t>מיקרופון גוזניק צוואר גמיש למתקן בסיס  בגובה של 50 ס"מ</t>
  </si>
  <si>
    <t>shure MXC420DF/C</t>
  </si>
  <si>
    <t xml:space="preserve">מיקרופון גוזניק היפר קרדיאיד  צוואר גמיש עם בולם זעזועים   בגובה של 48 ס"מ </t>
  </si>
  <si>
    <t>Sennheiser
ME 36 + MZH 3042+MZS 31
MZS 31</t>
  </si>
  <si>
    <t>בקר מערכת אוניברסלי מרכזי</t>
  </si>
  <si>
    <t>shure DIS-CCU</t>
  </si>
  <si>
    <t>רישיון תפעול בסיס</t>
  </si>
  <si>
    <t>shure FL6000</t>
  </si>
  <si>
    <t>שלט ייעודי למערכת הצבעה בעברית</t>
  </si>
  <si>
    <t>shure mxc-sign</t>
  </si>
  <si>
    <t>תוכנת ניהול ועידה</t>
  </si>
  <si>
    <t>shure SW6000</t>
  </si>
  <si>
    <t>תוכנת תצוגה</t>
  </si>
  <si>
    <t>shure SW6000-CDA</t>
  </si>
  <si>
    <t>תוכנת הצבעה</t>
  </si>
  <si>
    <t>shure SW6000-VOTE</t>
  </si>
  <si>
    <t xml:space="preserve">מרחיק אודיו </t>
  </si>
  <si>
    <t xml:space="preserve">shure </t>
  </si>
  <si>
    <t>התקנות ותיכנות מערכת הצבעה של עד 10 עמדות הצבעה/וועידה</t>
  </si>
  <si>
    <t>התקנות ותיכנות מערכת הצבעה תוספת של 10 עמדות הצבעה/וועידה למערכת הבסיס</t>
  </si>
  <si>
    <t xml:space="preserve">ספק כח ייעודי </t>
  </si>
  <si>
    <t>shure PI6000</t>
  </si>
  <si>
    <t xml:space="preserve">חבילת 10 כרטיסים ייעודים למערכת הצבעה  </t>
  </si>
  <si>
    <t>shure MXCSIGN</t>
  </si>
  <si>
    <t>חבילת 10 כרטיסים ייעודים למערכת הצבעה   -NFC</t>
  </si>
  <si>
    <t>shure MXCNFCCARD-10PK</t>
  </si>
  <si>
    <r>
      <t xml:space="preserve">מערכת שילוט דיגיטלי  Digital Signage כולל שרת (השרת / מחשב שיסופק יהיה מהדגמים המאושרים לאספקה במכרז חשכ"ל לנושא שרתים / מחשבים  התקף ליום האספקה) בעל רישוי (רישוי כולל את כל הרישיונות הנדרשים להפעלת המערכת ) של לפחות </t>
    </r>
    <r>
      <rPr>
        <b/>
        <sz val="14"/>
        <color theme="1"/>
        <rFont val="Arial"/>
        <family val="2"/>
      </rPr>
      <t>25 נגנים,</t>
    </r>
    <r>
      <rPr>
        <sz val="14"/>
        <color rgb="FFC00000"/>
        <rFont val="Arial"/>
        <family val="2"/>
      </rPr>
      <t xml:space="preserve">
</t>
    </r>
    <r>
      <rPr>
        <sz val="14"/>
        <color theme="1"/>
        <rFont val="Arial"/>
        <family val="2"/>
      </rPr>
      <t xml:space="preserve">ההתקנה תיכלול: הקמת מערכת תוכן מלאה כולל עיצוב של עד 5 מסכים בהתאם לדרישת הלקוח כולל חיבור למערכות המידע של המשרד, עיצוב המסך יכלול מלל, עיצוב גרפי של התכנים וכדומה. ביצוע כל הדרישות של מערכת אב"מ של המשרד. התכנים יהיו בשפות (עברית, ערבית, אנגלית, רוסית ואמהרית). ההפעלה הראשונית של המערכת התקנת השרת ומתן הדרכה מלאה של 10 שעות למפעילי המערכת לצורך שינוי תכנים בעתיד, אספקה, התקנה,רישוי ואנטגרציה </t>
    </r>
  </si>
  <si>
    <t xml:space="preserve">Scala
YCD
Samsung Mgicinfo
LG Supesig  </t>
  </si>
  <si>
    <r>
      <t xml:space="preserve">מערכת שילוט דיגיטאלי המוגדרת סעיף הקודם אך המאפשרת ניהול של </t>
    </r>
    <r>
      <rPr>
        <b/>
        <sz val="14"/>
        <color theme="1"/>
        <rFont val="Arial"/>
        <family val="2"/>
      </rPr>
      <t>50 נגנים</t>
    </r>
  </si>
  <si>
    <t>תוספת של  עיצוב מסכים נוספים 5  מעבר לחמשת המסכים הבסיסים המוגדרים במוצר הבסיסי</t>
  </si>
  <si>
    <t>Scala
YCD
Samsung Mgicinfo
 LG Supesig</t>
  </si>
  <si>
    <t xml:space="preserve"> נגן מדיה רשת בסיסי, אינטראקטיבי 4K הכולל תצוגת וידאו 4K או Full-HD, תמיכה ב HTML5, חיבור לרשת LAN, ממשק "מגעים יבשים", יציאות אודיו אנאלוגי ודיגיטלי, ניגון תכנים מזכרון מקומי או מהרשת, כולל רישיון תוכנת ניהול בסיסית </t>
  </si>
  <si>
    <t>Brightauthuor HD224</t>
  </si>
  <si>
    <t xml:space="preserve"> נגן מדיה רשת, אינטראקטיבי 4K, תצוגת וידאו 4K או שני חלונות Full-HD, תמיכה ב HTML5, תמיכה ב Dolby Vision and HDR10, חיבור לרשת LAN 1GB, ממשק "מגעים יבשים", יציאות אודיו אנאלוגי ודיגיטלי, ניגון תכנים מזכרון מקומי, ניגון תכנים מהרשת H.265, H.264, ממשק שליטה IR, אפשרות לחיבור כונן SSD, אפשרות למודול WIFI, כולל רישיון תוכנת ניהול בסיסית </t>
  </si>
  <si>
    <t xml:space="preserve"> Brightauthuor XD234</t>
  </si>
  <si>
    <r>
      <t>נגן מדיה רשת, אינטראקטיבי 4K</t>
    </r>
    <r>
      <rPr>
        <b/>
        <sz val="14"/>
        <color indexed="8"/>
        <rFont val="Arial"/>
        <family val="2"/>
      </rPr>
      <t xml:space="preserve">, </t>
    </r>
    <r>
      <rPr>
        <sz val="14"/>
        <color indexed="8"/>
        <rFont val="Arial"/>
        <family val="2"/>
      </rPr>
      <t xml:space="preserve">תצוגת וידאו שני חלונות 4K, תמיכה ב HTML5,, תמיכה ב Dolby Vision and HDR10, חיבור לרשת LAN 1GB, ממשק "מגעים יבשים", ממשק USB X2 למסך מגע, יציאות אודיו אנאלוגי ודיגיטלי, ניגון תכנים מזכרון מקומי, ניגון תכנים מהרשת H.265, H.264, ממשק שליטה IR, כניסת HDMI להצגת מקורות HDTV, אפשרות לחיבור כונן SSD, אפשרות למודול WIFI, כולל PoE+, כולל רישיון תוכנת ניהול בסיסית </t>
    </r>
  </si>
  <si>
    <t xml:space="preserve"> Brightauthuor XT1144</t>
  </si>
  <si>
    <t>רישיון לתוכנת ניהול עד 500 נגנים, הרישיון  כולל חמש שנות תחזוקה</t>
  </si>
  <si>
    <t>BRIGHTSIGN BENSE</t>
  </si>
  <si>
    <t>רישיון לתוכנת ניהול ללא מגבלת כמות הנגנים, הרישיון  כולל חמש שנות תחזוקה</t>
  </si>
  <si>
    <t>שנת תחזוקה נוספת מעבר לחמש שנות התחזוקה הנכללות</t>
  </si>
  <si>
    <t>מחיר לדף תכנות  תוכן למערכת ה Digital Signage  הכולל עיצובי מסך, הכנסת תוכן, חיבור למידע רציף RSS, הכנסת צילומים, כתבות וכדומה.</t>
  </si>
  <si>
    <t>יחידת בידורית ניידת מתקפלת במהירות כולל 7 רמקולים מובנים כולל יחידה עולהפיזור צלילים רחב ועוצמת קול של 118 DB</t>
  </si>
  <si>
    <t>JBL- EON ONE PRO</t>
  </si>
  <si>
    <t>יחידת בידורית המכילה 2 רמקולי "10 בהספק כולל של 2,000W  כולל חצובות נפתחות להתקנת הרמקוליםהיחידה מכילה 8 כניסות Audio</t>
  </si>
  <si>
    <t xml:space="preserve">Behringer -   PPA2000BT </t>
  </si>
  <si>
    <t>יחידת בידורית המכילה 2 רמקולי "10 בהספק כולל של 6,000W  כולל חצובות נפתחות להתקנת הרמקוליםהיחידה מכילה 8 כניסות Audio</t>
  </si>
  <si>
    <t>PEAVEY -  ESCORT  6000</t>
  </si>
  <si>
    <t>יחידת בידורית בעלת אפקטי בס מיוחדים מיועדת לשימוש עיקרי לצורך מופעים מוזי כולל יחידת רמקול ARRAY של 12 רמקולים מובנים במוט אנכי לפיזור מירבי</t>
  </si>
  <si>
    <t xml:space="preserve">BOSE -   L1 Model 1S </t>
  </si>
  <si>
    <t>יחידת בידורית מיטלטלת לנשיאה הכולל רמקול מובנה "6.5 כולל מקלט רדיו FM ואפשרתות לכניסת מקרופון חיצוני</t>
  </si>
  <si>
    <t xml:space="preserve">RTV -  6.5' S </t>
  </si>
  <si>
    <t xml:space="preserve">מיקסר/בקר שמע בסיסי דיגיטאלי 8 כניסות, 8 יציאות </t>
  </si>
  <si>
    <t xml:space="preserve">Peavey Digitool-MX </t>
  </si>
  <si>
    <t>מיקסר/בקר שמע מתקדם דיגיטאלי 8 כניסות, 8 יציאות / מטריצת אודיו</t>
  </si>
  <si>
    <t xml:space="preserve">ClearOne CONVERGE Pro 2 </t>
  </si>
  <si>
    <t xml:space="preserve">מגבר שמע - בעוצמת אות מוצא מוצא: 260W x RMS </t>
  </si>
  <si>
    <t>Phonic Max 250 D</t>
  </si>
  <si>
    <t xml:space="preserve">מגבר שמע - בעוצמת אות  מוצא: 2x120W RMS </t>
  </si>
  <si>
    <t xml:space="preserve">Phonic Max 500 </t>
  </si>
  <si>
    <t xml:space="preserve">מגבר שמע - בעוצמת אות מוצא: 2x300W RMS </t>
  </si>
  <si>
    <t xml:space="preserve">Max 1000 Phonic </t>
  </si>
  <si>
    <t xml:space="preserve">רסיבר 5.1 בהספק של 100W לערוץ, תומך בכל שיטות הסראונד </t>
  </si>
  <si>
    <t xml:space="preserve">YAMAHA RXV 381 </t>
  </si>
  <si>
    <t>רסיבר 7.1 בהספק של 100W לערוץ, בעל כניסות HDMI בתמיכה 1080p , נשלט RS232 1010</t>
  </si>
  <si>
    <t>YAMAHA RXA 1010</t>
  </si>
  <si>
    <t>מגבר סטריאו דיגיטלי, קל משקל 2x1000w, מעגל DDT</t>
  </si>
  <si>
    <t xml:space="preserve">Peavey IPR2-2000 </t>
  </si>
  <si>
    <t xml:space="preserve">מגבר סטריאו דיגיטלי, קל משקל 2x2525w, מעגל DDT </t>
  </si>
  <si>
    <t>Peavey IPR2-5000</t>
  </si>
  <si>
    <t>מגבר סטריאו דיגיטלי, קל משקל 2x3750w, מעגל DDT</t>
  </si>
  <si>
    <t xml:space="preserve">Peavey IPR2-7500 </t>
  </si>
  <si>
    <t xml:space="preserve">מיקרופון שולחני שטוח כיווני בלי מפסק  </t>
  </si>
  <si>
    <t>Shure Mx391c</t>
  </si>
  <si>
    <t xml:space="preserve">מיקרופון שולחני שטוח רב כיווני עם / בלי  מפסק  </t>
  </si>
  <si>
    <t xml:space="preserve">Shure Mx3930 </t>
  </si>
  <si>
    <t xml:space="preserve">מיקרופון תקרתי כיווני המיועד להקלטה קדמית  </t>
  </si>
  <si>
    <t>Samson CM 12C</t>
  </si>
  <si>
    <t xml:space="preserve">מיקרופון דינאמי שולחני לכריזה </t>
  </si>
  <si>
    <t>BAIAMP MICPAT-D</t>
  </si>
  <si>
    <t xml:space="preserve">מיקרופון שולחני עם צוואר גמיש </t>
  </si>
  <si>
    <t xml:space="preserve">Shure Mx412C </t>
  </si>
  <si>
    <t>מיקרופון צוואר גמיש כולל בסיס עם מפסק</t>
  </si>
  <si>
    <t xml:space="preserve">Shure  Mx412d\c </t>
  </si>
  <si>
    <t>מיקרופון שולחני לכריזה עם צוואר גמיש</t>
  </si>
  <si>
    <t>Carol MUD-5</t>
  </si>
  <si>
    <t xml:space="preserve">מיקרופון אלחוטי בתדרי UHF ידני  - משדר ידני ,כולל מתאם למארז "19 </t>
  </si>
  <si>
    <t>CHIAYO NDR-3100-NH-3100</t>
  </si>
  <si>
    <t xml:space="preserve">מיקרופון אלחוטי בתדרי UHF דש   - משדר חגורה + מיקרופון דש MC16, כולל מתאם למארז "19 </t>
  </si>
  <si>
    <t xml:space="preserve">CHIAYO NDR-3100-NB-3100+MC16 </t>
  </si>
  <si>
    <t xml:space="preserve">מיקרופון אלחוטי בתדרי UHF מדונה  - משדר חגורה + מיקרופון מדונה MC 76B, כולל מתאם למארז "19 </t>
  </si>
  <si>
    <t xml:space="preserve">CHIAYO NDR-3100-NB-3100+MC76B </t>
  </si>
  <si>
    <t xml:space="preserve">מיקרופון פודיום צוואר "18 </t>
  </si>
  <si>
    <t>PV PM18S</t>
  </si>
  <si>
    <r>
      <t>מיקרופון להתקנה ב</t>
    </r>
    <r>
      <rPr>
        <sz val="14"/>
        <color indexed="8"/>
        <rFont val="Arial"/>
        <family val="2"/>
      </rPr>
      <t>תלייה מהתקרה</t>
    </r>
    <r>
      <rPr>
        <sz val="14"/>
        <color theme="1"/>
        <rFont val="Arial"/>
        <family val="2"/>
      </rPr>
      <t>, בטכנולוגית Beamtracking, מיועד לשימוש עם מערכת DSP יעודית.
המיקרופון יהיה כולל מתאם תקשורת משולב DSP להתקנה  בתקרה וכבל תליה למיקרופון באורך של 3 מטר, המקרופון יכלול שלושה אזורי כיסוי כל אחד 120 מעלות לכיסוי 360 כל אזור כיסוי כולל מנגנון אוטומטי לעקיבה אקטיבית של הדובר
המיקרופון ומנגנון העקיבה ישתלבו במערכות DSP ונדרש עבורו רק ערוץ AEC אחד
המתאם יהיה כולל ממשק רשת AVB לחיבור למערכת ה DSP בכבילה של עד 100 מטר, המתאם יהיה כולל ממשק RJ45 לחיבור למיקרופון נוסף בכבילה של עד 10 מטר, הזנת המתח למיקרופון תהיה PoE, המיקרופון יכלול נוריות חיווי למצב הפעולה המיקרופון יהיה בעל מיבנה עגול קומפקטי בקוטר וגובה של כ 6 ס"מ</t>
    </r>
  </si>
  <si>
    <t>BIAMP TCM-1</t>
  </si>
  <si>
    <t>מיקרופון להתקנה בתלייה מהתקרה, בטכנולוגית Beamtracking, מיועד לשימוש עם מערכת DSP, המערכת כוללת, מתאם תקשורת משולב DSP,מגבר קול להתקנה  בתקרה וכבל תליה למיקרופון באורך של 3 מטר,  שלושה אזורי כיסוי כל אחד 120 מעלות לכיסוי 360, כל אזור כיסוי כולל מנגנון אוטומטי לעקיבה אקטיבית של הדובר, המיקרופון ומנגנון העקיבה ישולבו במערכות DSP ערוץ AEC אחד.
המתאם יכלול ממשק רשת AVB לחיבור למערכת DSP בכבילה של עד 100 מטר, ממשק RJ45 לחיבור למיקרופון נוסף בכבילה של עד 10 מטר, מגבר  בהספק של 2x40watt-4ohm,הזנת  למיקרופון  +PoE כולל נוריות חיווי למצב הפעולה 
המיקרופון יהיה בעל מיבנה עגול לצורך קליטת 360</t>
  </si>
  <si>
    <t>BIAMP TCM-1A</t>
  </si>
  <si>
    <t>מיקרופון להתקנה צמודת תיקרה, בטכנולוגית Beamtracking, מיועד לשימוש עם מערכת DSP יעודית, המערכת כוללת, מתאם תקשורת משולב DSP ומגבר קול להתקנה  בתקרה
המיקרופון יהיה בעל את התכונות הבאות, ארבע אזורי כיסוי כל אחד 90 מעלות לכיסוי 360, כל אזור כיסוי כולל מנגנון אוטומטי לעקיבה אקטיבית של הדובר, המיקרופון ומנגנון העקיבה ישתלבו במערכות DSP ונדרש עבורו רק ערוץ AEC אחד
המתאם יכלול, ממשק רשת AVB לחיבור למערכת ה DSP בכבילה של עד 100 מטר,ממשק RJ45 לחיבור למיקרופון נוסף בכבילה של עד 10 מטר, מגבר המובנה בהספק של 2x40watt-4ohm, הזנת המתח למיקרופון תהיה +PoE, המיקרופון יהיה כולל נוריות חיווי למצב הפעולה, המיקרופון יהיה בעל מיבנה עגול לצורך קליטה 360</t>
  </si>
  <si>
    <t>BIAMP TCM-XA</t>
  </si>
  <si>
    <r>
      <t>מיקרופון ל</t>
    </r>
    <r>
      <rPr>
        <sz val="14"/>
        <color indexed="8"/>
        <rFont val="Arial"/>
        <family val="2"/>
      </rPr>
      <t>התקנה בשולחן</t>
    </r>
    <r>
      <rPr>
        <sz val="14"/>
        <color theme="1"/>
        <rFont val="Arial"/>
        <family val="2"/>
      </rPr>
      <t>, בטכנולוגית Beamtracking, מיועד לשימוש עם מערכת DSP יעודית, המערכת כוללת, מתאם תקשורת משולב DSP להתקנה  על השולחן, המקרופון יהיה בעל ארבע אזורי כיסוי כל אחד 90 מעלות לכיסוי 360, כל אזור כיסוי כולל מנגנון אוטומטי לעקיבה אקטיבית של הדובר, המיקרופון ומנגנון העקיבה ישתלבו במערכות DSP עבור ערוץ AEC אחד.
המתאם יכלול ממשק רשת AVB לחיבור למערכת ה DSP בכבילה של עד 100 מטר, כולל ממשק RJ45 לחיבור למיקרופון נוסף בכבילה של עד 10 מטר, PoE, כולל נוריות חיווי למצב הפעולה, המיקרופון יהיה בעל מיבנה עגול לקליטת 360</t>
    </r>
  </si>
  <si>
    <t xml:space="preserve">BIAMP  TTM-X
</t>
  </si>
  <si>
    <t>מערכת DSP בארכיטקטורה פתוחה, הכוללת ממשק רשת AVB
הכוללת, 12 כניסות MIC\LINE אנאלוגיות כל כניסה כוללת AEC ו NOISE REDUCTION, ממשק של 8 יציאות LINE אנאלוגיות, ממשק אודיו דיגיטלי AVB 128X128, ממשק USB אודיו דו כיווני, סה"כ 8 ערוצים, ממשק לקו טלפון אנאלוגי
ממשק לקו SIP VoIP, ממשק לשליטה ובקרה LAN</t>
  </si>
  <si>
    <t>BIAMP
TESIRA FORTE AVB VT</t>
  </si>
  <si>
    <t>מערכת DSP בארכיטקטורה פתוחה, הכוללת 12כניסות MIC\LINE אנאלוגיות 8 יציאות LINE אנאלוגיות, ממשק USB אודיו דו כיווני, סה"כ 8 ערוצים, ממשק לשליטה ובקרה LAN</t>
  </si>
  <si>
    <t>BIAMP TESIRA FORTE AI</t>
  </si>
  <si>
    <t>מערכת DSP בארכיטקטורה פתוחה, מסגרת סל כרטיסים לעד 12 כרטיסי כניסות או יציאות, אפשרות לכרטיס אודיו דיגיטלי AVB, אפשרות לכרטיס אודיו דיגיטלי DANTE ממשק לשליטה ובקרה LAN</t>
  </si>
  <si>
    <t>BIAMP TESIRA FORTE SERVER-I\O</t>
  </si>
  <si>
    <t>כרטיס עבור מערכת SERVER-I/0 הכולל: Tesira 4 channel mic/line input card</t>
  </si>
  <si>
    <t>BIAMP SIC-4</t>
  </si>
  <si>
    <t>כרטיס עבור מערכת SERVER-I/0 הכולל: Tesira 4 channel mic/line output card</t>
  </si>
  <si>
    <t>BIAMP SOC-4</t>
  </si>
  <si>
    <t xml:space="preserve">כרטיס עבור מערכת SERVER-I/0 הכולל: Tesira 4 channel mic/line input card with acoustic echo cancellation per channel
</t>
  </si>
  <si>
    <t>BIAMP SEC-4</t>
  </si>
  <si>
    <t>כרטיס עבור מערכת SERVER-I/0 הכולל: Tesira 64x64 Dante™ module for use in SERVER or SERVER-IO chassis</t>
  </si>
  <si>
    <t>BIAMP DAN-1</t>
  </si>
  <si>
    <t>כרטיס עבור מערכת SERVER-I/0 הכולל:Tesira AVB network card capable of up to 420x420 channels</t>
  </si>
  <si>
    <t>BIAMP AVB-1</t>
  </si>
  <si>
    <t xml:space="preserve">מטריצה פרוססור הכוללת  24 כניסות / יציאות אנלוג מקומיות, אפשרות לשליטה בתכונה 128X128 ערוצים, חיבור GPIO 16X16, שני חיבורי LAN,  פורט VolP , RS232 , גודל 1U </t>
  </si>
  <si>
    <t>QSC-CORE 110f</t>
  </si>
  <si>
    <t>יחידת הרחבה ל מטריצה מבוססת POE, חיבור אודיו 8 כניסה/ יציאה , RS232 ,שני חיבורי LAN , חיבור GPIO 8X8 , גודל 1/2 U</t>
  </si>
  <si>
    <t>QSC-I/O-8 FLEX</t>
  </si>
  <si>
    <t xml:space="preserve">מטריצה פרוססור מודולארית ללא כרטיסים הכוללת מסילות לקליטת 8 כרטיסים, אפשרות לשליטה בתכונה 256X256 ערוצים, חיבור GPIO 16X16, שני חיבורי LAN,  פורט VolP , RS232 , גודל 2U </t>
  </si>
  <si>
    <t>QSC-CORE 510i Kit</t>
  </si>
  <si>
    <t>יחידת הרחבה למטריצה כולל אפשרות להתקנה 4 כרטיסים, RS232, שני חיבורי LAN, חיבור GPIO 8X8 , גודל 1 U</t>
  </si>
  <si>
    <t>QSC-I/O FRAME Kit</t>
  </si>
  <si>
    <t>כרטיס הרחבה ל 4 כניסות מיק'/ ליין כולל 48V , להתקנה ב 510 או I/O Frame</t>
  </si>
  <si>
    <t>QSC -CIML4</t>
  </si>
  <si>
    <t>כרטיס הרחבה ל 4 יציאות אנלוג , להתקנה ב 510 או I/O Frame</t>
  </si>
  <si>
    <t>QSC-COL4</t>
  </si>
  <si>
    <t>כרטיס הרחבה ל 4 כניסות + יציאות דיגטלי AES, להתקנה ב 510 או I/O Frame</t>
  </si>
  <si>
    <t>QSC-CAES4</t>
  </si>
  <si>
    <t xml:space="preserve">  כרטיס הרחבה   לשליטה וחיבור עבור מערכת Q-SYS  ווידאו 3 כניסות + 2 יציאות HDMI נשלט ע"י רשת LAN </t>
  </si>
  <si>
    <t>QSC - NV-32-H</t>
  </si>
  <si>
    <t xml:space="preserve"> Dante , 64x64 כרטיס הרחבה </t>
  </si>
  <si>
    <t>QSC-CDN64</t>
  </si>
  <si>
    <t>רמקול תקרה two-way "4.25, הכולל תיבה אחורית
נצילות מקסימלית 1m-104db SPL
תחום הענות 80-20K HZ
זוית פיזור אופקית 180° 1000Hz
שנאי קו 100v 20 - 10 - 5 - 2.5 watts
עכבת 16ohms
הספק  40watts RMS</t>
  </si>
  <si>
    <t>BIAMPCM20DTS</t>
  </si>
  <si>
    <t>רמקול תקרה two-way "8
נצילות מקסימלית 1m-108db SPL
תחום הענות 50-20K Hz
זוית פיזור אופקית 180° 1000Hz
שנאי קו 100v 20 - 10 - 5 watts
עכבת 16ohms
הספק  50watts RMS</t>
  </si>
  <si>
    <t>BIAMPCMX20DT</t>
  </si>
  <si>
    <r>
      <t xml:space="preserve">רמקול תקרה two-way "6.5
נצילות מקסימלית 1m-104db SPL
תחום הענות 60-20K Hz
זוית פיזור אופקית 180° 1000Hz
שנאי קו 100v 20 - 10 - 5 - 2.5 watts
עכבת 16ohms
הספק  30watts RMS
</t>
    </r>
    <r>
      <rPr>
        <sz val="14"/>
        <color indexed="8"/>
        <rFont val="Arial"/>
        <family val="2"/>
      </rPr>
      <t>תקן IP 54</t>
    </r>
  </si>
  <si>
    <t>BIAMPCM20T</t>
  </si>
  <si>
    <t xml:space="preserve">רמקול חזית  " 5 מובנה בתיבת עץ מיועד לשימוש במוזיקת רקע ברוחב פיזור גדול נתן להתקנה במוד מאוזן או מאונך כולל התקן U להתקנה על הקיר.
</t>
  </si>
  <si>
    <t>JBL -AC15
EV - EVU1062
BOSE -RMU105</t>
  </si>
  <si>
    <t xml:space="preserve">רמקול חזית  " 8 מובנה בתיבת עץ מיועד לשימוש במוזיקת רקע ברוחב פיזור גדול נתן להתקנה במוד מאוזן או מאונך כולל התקן U להתקנה על הקיר.
</t>
  </si>
  <si>
    <t>JBL -AC895 
EV - EVU1082
BOSE -RMU108</t>
  </si>
  <si>
    <t xml:space="preserve">רמקול חזית  " 12 מובנה בתיבת עץ מיועד לשימוש במוזיקת רקע ברוחב פיזור גדול נתן להתקנה במוד מאוזן או מאונך כולל התקן U להתקנה על הקיר.
</t>
  </si>
  <si>
    <t>JBL -AC266 
EV - EVF-1122S
BOSE - AM40</t>
  </si>
  <si>
    <t xml:space="preserve">רמקול חזית  " 15 מובנה בתיבת עץ מיועד לשימוש במוזיקת רקע ברוחב פיזור גדול נתן להתקנה במוד מאוזן או מאונך כולל התקן U להתקנה על הקיר.
</t>
  </si>
  <si>
    <t>JBL -AC566 
EV - EVF-1151S
BOSE - AM40</t>
  </si>
  <si>
    <t xml:space="preserve">תיבת סאב "12 /"2x8  מובנית בתוך תיבה מעץלהדגשה מיוחדת של קולות בס בתדרים נמוכים במיוחד החל מ 40HZ כולל תגובה מהירה, היחידה תסופק שהיא כוללת אמצעי התקנה עיליים  </t>
  </si>
  <si>
    <t>JBL -ASB6112 
EV - EVF-1121S
BOSE - MB12/PANARARY502</t>
  </si>
  <si>
    <t xml:space="preserve">תיבת סאב "15 /"2x8  מובנית בתוך תיבה מעץלהדגשה מיוחדת של קולות בס בתדרים נמוכים במיוחד החל מ 40HZ כולל תגובה מהירה, היחידה תסופק שהיא כוללת אמצעי התקנה עיליים  </t>
  </si>
  <si>
    <t>JBL -AC118S 
EV -EVF-118S/EVF2151
BOSE - SMS118</t>
  </si>
  <si>
    <t xml:space="preserve">רמקול בתיבה 5.25 אינץ 
נצילות מקסימלית 1m-106db SPL
תחום הענות 94-20K Hz
זוית פיזור אופקית 180° 1000Hz
שנאי קו 100v 30 - 15 - 7.5 - 3 - 1.5  watts
עכבת 16ohms
הספק  50watts RMS
תקן IP 40 
גובה 155mm / רוחב 164mm עומק  136mm
זרוע להתקנה תקרה / קיר כלולה                       </t>
  </si>
  <si>
    <t>BIAMP KUBO5T</t>
  </si>
  <si>
    <t xml:space="preserve">רמקול בתיבה 6.5 אינץ
נצילות מקסימלית 1m-110db SPL
תחום הענות 65-20K Hz
זוית פיזור אופקית 180° 1000Hz
שנאי קו 100v 60 - 30 - 15 - 7.5 - 3 watts
הספק  200watts RMS
תקן IP 64
גובה 328mm / רוחב 198mm עומק 190mm 
זרוע להתקנה תקרה / קיר כלולה                      </t>
  </si>
  <si>
    <t>BIAMP MASK6CT</t>
  </si>
  <si>
    <t xml:space="preserve">רמקול בתיבה 18" SUB
נצילות מקסימלית 1m-137db SPL
תחום הענות 31-145 Hz
הספק  1600watts RMS
גובה 503mm / רוחב 561mm עומק 734mm    </t>
  </si>
  <si>
    <t>BIAMP BIAMP IS8-118</t>
  </si>
  <si>
    <t xml:space="preserve">רמקול בתיבה 18" SUB
weather-resistant-IP55
נצילות מקסימלית 1m-137db SPL
תחום הענות 31-145 Hz
הספק  1600watts RMS
גובה 503mm / רוחב 561mm עומק 734mm    </t>
  </si>
  <si>
    <t>BIAMP BIAMP IS8-118WR</t>
  </si>
  <si>
    <t xml:space="preserve">רמקול בתיבה תלוי 4.5 אינץ
נצילות מקסימלית 1m-110db SPL
תחום הענות 75-20K Hz
זוית פיזור אופקית 180° 1000Hz
שנאי קו 100v 30 - 15 - 7.5 watts
עכברת 16ohms
הספק  50watts RMS               </t>
  </si>
  <si>
    <t>BIAMP P30DT</t>
  </si>
  <si>
    <t xml:space="preserve">רמקול בתיבה 6.5 אינץ
נצילות מקסימלית 1m-110db SPL
תחום הענות 65-20K Hz
זוית פיזור אופקית 180° 1000Hz
שנאי קו 100v 60 -30 - 15 - 7.5 watts
עכברת 16ohms
הספק  60watts RMS
                     </t>
  </si>
  <si>
    <t>BIAMP P60DT</t>
  </si>
  <si>
    <t xml:space="preserve">רמקול בתיבה 12" 2WAY
weather-resistant-IP55
נצילות מקסימלית 1m-129db SPL
תחום הענות 43-22K Hz
זוית פיזור 90X60\60X40
הספק  800watts RMS
גובה 711mm / רוחב 367mm עומק 4500mm         </t>
  </si>
  <si>
    <t>BIAMP BIAMP IP8-1122WR</t>
  </si>
  <si>
    <t xml:space="preserve">רמקול בתיבה 15" 2WAY
weather-resistant-IP55
נצילות מקסימלית 1m-129db SPL
תחום הענות 30-22K Hz
זוית פיזור 90X60\60X40
הספק  800watts RMS
גובה 782mm / רוחב 419mm עומק 510mm                </t>
  </si>
  <si>
    <t>BIAMP BIAMP IP8-1152WR</t>
  </si>
  <si>
    <t xml:space="preserve">רמקול בתיבהLINEARRAY 12" 2WAY
weather-resistant-IP55
תחום הענות 40-18.5K Hz
זוית פיזור 120X5\15
הספק  400watts RMS
גובה 356mm / רוחב 714mm עומק 421mm       </t>
  </si>
  <si>
    <t>BIAMP BIAMP IV6-1122WR</t>
  </si>
  <si>
    <r>
      <t xml:space="preserve">רמקול קיר "5  במבנה תיבת פלסטיק בעל עמידות להתקנות חוץ בתקן IP55 </t>
    </r>
    <r>
      <rPr>
        <sz val="14"/>
        <rFont val="Arial"/>
        <family val="2"/>
      </rPr>
      <t>כולל שנאי קו מקורי /8אום, היחידה תכלול התקן עיגון  יעודי המאפשר חיבורו וניתוקו באופן מהיר, נתן להתקנה בצורה אנכית או אופקית</t>
    </r>
  </si>
  <si>
    <t>JBL -CONTROL 25-1 
EV -EVID S5.2T
BOSE -DM5SE</t>
  </si>
  <si>
    <r>
      <t xml:space="preserve">רמקול קיר "8  במבנה תיבת פלסטיק בעל עמידות להתקנות חוץ בתקן IP55 </t>
    </r>
    <r>
      <rPr>
        <sz val="14"/>
        <rFont val="Arial"/>
        <family val="2"/>
      </rPr>
      <t>כולל שנאי קו מקורי /8אום, היחידה תכלול התקן עיגון  יעודי המאפשר חיבורו וניתוקו באופן מהיר, נתן להתקנה בצורה אנכית או אופקית</t>
    </r>
  </si>
  <si>
    <t>JBL -CONTROL 28-1
EV - EVID S8.2T
BOSE -DM8S</t>
  </si>
  <si>
    <t xml:space="preserve">רמקול המיעד להתקנה תיקרתית "6/5  בעל טווח תדרים גבוהה כולל תיבת תהודה מובנית, שנאי קו מקורי /8אום + תושבת מקורית המיועדת להתקנת הרמקול כולל טבעת היקפית.
</t>
  </si>
  <si>
    <t>JBL -Control 26CT
TANNOY  -CMS3
BOSE FreeSpace 3</t>
  </si>
  <si>
    <t xml:space="preserve">רמקול המיעד להתקנה תיקרתית "8  בעל טווח תדרים גבוהה כולל תיבת תהודה מובנית, שנאי קו מקורי /8אום + תושבת מקורית המיועדת להתקנת הרמקול כולל טבעת היקפית.
</t>
  </si>
  <si>
    <t xml:space="preserve">JBL -Control 19CS
TANNOY  CMS 803
BOSE DM8C </t>
  </si>
  <si>
    <t xml:space="preserve">יחידת רמקול  סאב  הכוללת מגבר פנימי  "18 המותקנת בתוך תיבת עץ, היחידה מיועדת להתקנה קבועה או אפשרות לניוד בקלות באמצעות ידיות נישאה. תיבה מעץ סדרה ניידת , </t>
  </si>
  <si>
    <t>JBL -EON618S
EV -ELX 118P</t>
  </si>
  <si>
    <t xml:space="preserve">יחידת רמקול  סאב  הכוללת מגבר פנימי  "15 המותקנת בתוך תיבת פלסטיק, היחידה מיועדת להתקנה קבועה או אפשרות לניוד בקלות באמצעות ידיות נישאה. תיבה מעץ סדרה ניידת , </t>
  </si>
  <si>
    <t>JBL -EON615 
EV -  EVID C4.2</t>
  </si>
  <si>
    <t>יחידת רמקול  ניידת מוגברת דו צדדית מיועד לשימוש כיחידה מרכזית או עבור מוניטור במה  "15 היחידה מובנת בתוך תיבת תהודה עץ מיועדת להנחה על משטח או לעיגון.</t>
  </si>
  <si>
    <t>JBL -PRX 415
EV - ZLX  15P</t>
  </si>
  <si>
    <t>יחידת רמקול  ניידת מוגברת דו צדדית מיועד לשימוש כיחידה מרכזית או עבור מוניטור במה  "18 היחידה מובנת בתוך תיבת תהודה עץ מיועדת להנחה על משטח או לעיגון.</t>
  </si>
  <si>
    <t>JBL -PRX 418S 
EV -ELX 118P</t>
  </si>
  <si>
    <t xml:space="preserve">יחידת רמקול המיועדת להתקנה בתצורת Line Array הכוללת 2 * "6 ושופר </t>
  </si>
  <si>
    <t>L-ACOUSTICS -KIVA II</t>
  </si>
  <si>
    <t>מסגרת תלייה לרמקול KIVA II עבור אשכול של 8 יחידות רמקול, הרכיבים יאפשרו התקנה בכל הזוויות הנדרשות בהתאם לצורך, היחידה תכלול את כבלי הגישור המתאמים וכן את כל אמצעי הפירזול והעיגון לרבות אמצעי חיזוק כולל הנחיות קונסטרוקטיביות ובדיקת קונסטרוקטור לאחר ההתקנה</t>
  </si>
  <si>
    <t>L-ACOUSTICS</t>
  </si>
  <si>
    <t xml:space="preserve">יחידת רמקול המיועדת להתקנה בתצורת Line Array הכוללת 2 * "8 ושופר </t>
  </si>
  <si>
    <t>L-ACOUSTICS -KARA I</t>
  </si>
  <si>
    <t>מסגרת תלייה לרמקול KARA I לאשכול של 8 יחידות רמקול, הרכיבים יאפשרו התקנה בכל הזוויות הנדרשות בהתאם לצורך, היחידה תכלול את כבלי הגישור המתאמים וכן את כל אמצעי הפירזול והעיגון לרבות אמצעי חיזוק כולל הנחיות קונסטרוקטיביות ובדיקת קונסטרוקטור לאחר ההתקנה</t>
  </si>
  <si>
    <t>d&amp;b AUDIO - TI10L</t>
  </si>
  <si>
    <t>מסגרת תלייה לרמקול TI10L לאשכול של 8 יחידות רמקול, הרכיבים יאפשרו התקנה בכל הזוויות הנדרשות בהתאם לצורך, היחידה תכלול את כבלי הגישור המתאמים וכן את כל אמצעי הפירזול והעיגון לרבות אמצעי חיזוק כולל הנחיות קונסטרוקטיביות ובדיקת קונסטרוקטור לאחר ההתקנה</t>
  </si>
  <si>
    <t>d&amp;b AUDIO</t>
  </si>
  <si>
    <t xml:space="preserve"> d&amp;b AUDIO - Y8I</t>
  </si>
  <si>
    <t>מסגרת תלייה לרמקול Y8Iלאשכול של 8 יחידות רמקול, הרכיבים יאפשרו התקנה בכל הזוויות הנדרשות בהתאם לצורך, היחידה תכלול את כבלי הגישור המתאמים וכן את כל אמצעי הפירזול והעיגון לרבות אמצעי חיזוק כולל הנחיות קונסטרוקטיביות ובדיקת קונסטרוקטור לאחר ההתקנה</t>
  </si>
  <si>
    <t>MEYER SOUND - LINA</t>
  </si>
  <si>
    <t>מסגרת תלייה לרמקול LINA לאשכול של 8 יחידות רמקול, הרכיבים יאפשרו התקנה בכל הזוויות הנדרשות בהתאם לצורך, היחידה תכלול את כבלי הגישור המתאמים וכן את כל אמצעי הפירזול והעיגון לרבות אמצעי חיזוק כולל הנחיות קונסטרוקטיביות ובדיקת קונסטרוקטור לאחר ההתקנה</t>
  </si>
  <si>
    <t>MEYER SOUND - LEOPARD</t>
  </si>
  <si>
    <t>מסגרת תלייה לרמקול LEOPARD לאשכול של 8 יחידות רמקול, הרכיבים יאפשרו התקנה בכל הזוויות הנדרשות בהתאם לצורך, היחידה תכלול את כבלי הגישור המתאמים וכן את כל אמצעי הפירזול והעיגון לרבות אמצעי חיזוק כולל הנחיות קונסטרוקטיביות ובדיקת קונסטרוקטור לאחר ההתקנה</t>
  </si>
  <si>
    <t xml:space="preserve">מגבר הספק 4 ערוצים DSP - משני </t>
  </si>
  <si>
    <t>d&amp;b AUDIO  10D</t>
  </si>
  <si>
    <t xml:space="preserve">פרוססור מערכת - משני </t>
  </si>
  <si>
    <t>MEYER SOUND GALAXY 408</t>
  </si>
  <si>
    <t>יחידת רמקול line array אנכי הספק RMS 200W(מוט) הכולל 16 drivers היחידה כוללת שנאי מובנה וכל אמצעי ההתקנה הנדרשים להתקנתה על גבי הקיר כולל כל אמצעי הפירזול והעיגון לרבות אמצעי חיזוק כולל הנחיות קונסטרוקטיביות ובדיקת קונסטרוקטור לאחר ההתקנה</t>
  </si>
  <si>
    <t>JBL CBT 100LA-1</t>
  </si>
  <si>
    <t>רמקול קולונה
"20X80MM / טוויטר 3-element
תחום הענות 100-22K Hz
נצילות 127db 
זוית פיזור אופקית 140° 
זוית פיזור אנכית 15° 
שנאי קו 100v  60 - 30 - 15 - 7 watts
עכבת  8ohms 
הספק 325watts RMS 
תקן IP 54
עומק 189 mm / רוחב 117 mm / גובה 993 mm  
מתלה קיר כולל  כל אמצעי הפירזול והעיגון לרבות אמצעי חיזוק כולל הנחיות קונסטרוקטיביות ובדיקת קונסטרוקטור לאחר ההתקנה</t>
  </si>
  <si>
    <t>BAIAMP ENT-212</t>
  </si>
  <si>
    <t>יחידת רמקול הבנוייה במערך רמקולים דו כיוונית אנכית סימטרית במיעדת לכיסוי רחב ועמוק של הקול בהספק של 120W היחידה כוללת מערך כניסה כולל היחידת הגנה בפני עוצמות כניסה גבוהות כולל  כל אמצעי הפירזול והעיגון לרבות אמצעי חיזוק כולל הנחיות קונסטרוקטיביות ובדיקת קונסטרוקטור לאחר ההתקנה</t>
  </si>
  <si>
    <t>JBL CBT 70J-1</t>
  </si>
  <si>
    <t>רמקול  Line Array אנכית המכילה 12 רמקולים "6.5 מיועדת לפיזור רחב 145 מעלות בהספק כולל 300W היחידה כוללת את כל אמצעי הפירזול והעיגון לרבות אמצעי חיזוק כולל הנחיות קונסטרוקטיביות ובדיקת קונסטרוקטור לאחר ההתקנה</t>
  </si>
  <si>
    <t>BOSE MA12</t>
  </si>
  <si>
    <t>רמקול קולונה
"20X80MM / טוויטר 3-element
תחום הענות 80-22K Hz
נצילות 130db 
זוית פיזור אופקית 140° 
זוית פיזור אנכית 15° 
שנאי קו 100v  60 - 30 - 15 - 7 watts
עכבת  8ohms 
הספק  500watts RMS 
תקן IP 54
עומק 189 mm / רוחב 117 mm / גובה 1643 mm  
מתלה קיר כולל כל אמצעי הפירזול והעיגון לרבות אמצעי חיזוק כולל הנחיות קונסטרוקטיביות ובדיקת קונסטרוקטור לאחר ההתקנה</t>
  </si>
  <si>
    <t>BAIAMP
ENT-220</t>
  </si>
  <si>
    <t>רמקול  קולונה הכוללת מגוון רמקולים מיועד לכיסוי רלב של 120 ו 60 מעלות בטווח תדרים הנמוך החל מ 70HZ ובהספק של 480W לשימוש פנים וחוץ היחידה כוללת את כל אמצעי הפירזול והעיגון לרבות אמצעי חיזוק כולל הנחיות קונסטרוקטיביות ובדיקת קונסטרוקטור לאחר ההתקנה</t>
  </si>
  <si>
    <t>BOSE Panaray 402  IV</t>
  </si>
  <si>
    <t xml:space="preserve">רמקול קולונה 
"10X3.3 / טוויטר 1"
תחום הענות 20 -160K Hz
זוית פיזור אופקית 180° 1000Hz
זוית פיזור אנכית 65° 1000Hz
שנאי קו 100v  100 - 60 - 40 - 20 watts
עכבת 8ohms  
הספק  140watts RMS 
תקן IP66 
גובה 1180mm / רוחב 100mm עומק 83mm
מתלה קיר כולל  כל אמצעי הפירזול והעיגון לרבות אמצעי חיזוק כולל הנחיות קונסטרוקטיביות ובדיקת קונסטרוקטור לאחר ההתקנה                </t>
  </si>
  <si>
    <t>COLW101</t>
  </si>
  <si>
    <t>יחידת רמקול להתקנת פנים וחוץ בהספק של 150W כולל באזורים הדורשים מוצרים בעלי עמידות גבוהה מיועדת לכיסוי מערך תדרים נמוך היחידה כוללת מתלה קיר כולל אתכל אמצעי הפירזול והעיגון לרבות אמצעי חיזוק כולל הנחיות קונסטרוקטיביות ובדיקת קונסטרוקטור לאחר ההתקנה</t>
  </si>
  <si>
    <t>COMMUNITY ENT-206</t>
  </si>
  <si>
    <t>רמקול  קולונה מיועד להתקנת פנים וחוץ היחידה אנכית מיועדת לפיזור צליל אנכי כולל כיפת מתכת לטיפול בצלילים הגבוהים היחידה בעוצמת הספק של 400W כולל יכולת נקודתי לעוצמה של עד 1600W היחידה כוללת מתלה קיר כולל אתכל אמצעי הפירזול והעיגון לרבות אמצעי חיזוק כולל הנחיות קונסטרוקטיביות ובדיקת קונסטרוקטור לאחר ההתקנה</t>
  </si>
  <si>
    <t>TANNOY VLS-30</t>
  </si>
  <si>
    <t>רמקול  קולונה מיועד להתקנת פנים וחוץ היחידה אנכית מיועדת לפיזור צליל אנכי כולל כיפת מתכת לטיפול בצלילים הגבוהים היחידה בעוצמת הספק של 150W כולל יכולת נקודתי לעוצמה של עד 600W היחידה כוללת מתלה קיר כולל אתכל אמצעי הפירזול והעיגון לרבות אמצעי חיזוק כולל הנחיות קונסטרוקטיביות ובדיקת קונסטרוקטור לאחר ההתקנה</t>
  </si>
  <si>
    <t>TANNOY VLS-7</t>
  </si>
  <si>
    <t>רמקול  בעל פריסת קול קרן הכולל 8 יחידות רמקולים פנימית בהספק כולל של 100Wמיועד לשימוש כרמקול לצרכים בטיחותיים תומך בתקן EN-54-24 היחידה כוללת מתלה קיר מסתובב המאפשר שינוי זוויות ההתקנה  כולל את כל אמצעי הפירזול והעיגון לרבות אמצעי חיזוק כולל הנחיות קונסטרוקטיביות ובדיקת קונסטרוקטור לאחר ההתקנה</t>
  </si>
  <si>
    <t xml:space="preserve">JBL-CBT 50LA-LS </t>
  </si>
  <si>
    <t>רמקול  בעל פריסת קול קרן הכולל 8 יחידות רמקולים פנימית בהספק כולל של 325W מיועד לשימוש כרמקול לצרכים בטיחותיים תומך בתקן EN-54-24 היחידה כוללת מתלה קיר מסתובב המאפשר שינוי זוויות ההתקנה  כולל את כל אמצעי הפירזול והעיגון לרבות אמצעי חיזוק כולל הנחיות קונסטרוקטיביות ובדיקת קונסטרוקטור לאחר ההתקנה</t>
  </si>
  <si>
    <t xml:space="preserve">JBL-CBT 100LA-LS </t>
  </si>
  <si>
    <t>רמקול  המיועד לצרכי בטיחות דו כיווני מיועד להתקנת פנים וחוץ בעל עווצמה גבוהה בהספק של 400W כיסוי מלא 120 ו 60 מעלות היחידה כוללת מתלה קיר כולל אתכל אמצעי הפירזול והעיגון לרבות אמצעי חיזוק כולל הנחיות קונסטרוקטיביות ובדיקת קונסטרוקטור לאחר ההתקנה</t>
  </si>
  <si>
    <t>JBL-AW526-LS</t>
  </si>
  <si>
    <t>רמקול  קומפקטי המיועד להתקנות פנים וחוץ בהספק של 250W רמת עמידות  IP56 מיועד בעיקר לנושאי כריזה בתגובות תדר רחבות היחידה כוללת מתלה קיר כולל אתכל אמצעי הפירזול והעיגון לרבות אמצעי חיזוק כולל הנחיות קונסטרוקטיביות ובדיקת קונסטרוקטור לאחר ההתקנה</t>
  </si>
  <si>
    <t>JBL-AWC129</t>
  </si>
  <si>
    <t>רמקול  שופר מיועד לשימוש רחב כולל שימושי בטיחות היחידה כוללת סאב מובנה הספק היחידה 300W מיועד להשמעות דיבור ומוזיקה תומך בתקן EN-54-24 היחידה כוללת מתלה קיר כולל אתכל אמצעי הפירזול והעיגון לרבות אמצעי חיזוק כולל הנחיות קונסטרוקטיביות ובדיקת קונסטרוקטור לאחר ההתקנה</t>
  </si>
  <si>
    <t>JBL-PD564</t>
  </si>
  <si>
    <t>רמקול תקרה "6.5 מיועד להשמעת מוזיקת רקע  כולל מיועד לשימושי בטיחות בהספק של 50W תומך בתקן EN-54-24 היחידה תסופק שהיא כוללת טבעת דקורטיבית להתקנתה מותאמת להתקנה בתקרת גבס או תקרה צפה</t>
  </si>
  <si>
    <t>JBL-Control 16C-VA</t>
  </si>
  <si>
    <t>רמקול תקרה "5 מיועד להשמעת מוזיקת רקע  כולל מיועד לשימושי בטיחות בהספק של 6W תומך בתקן EN-54-24 היחידה תסופק שהיא כוללת טבעת דקורטיבית להתקנתה מותאמת להתקנה בתקרת גבס או תקרה צפה</t>
  </si>
  <si>
    <t>JBL- CSS-15C-VA</t>
  </si>
  <si>
    <t>רמקול  המאפשר התקנה בתצורת Line Array בהספק של 500W מיועד לשימוש באזורים בעלי בעיות אקוסטיות יכולת תמיכה במנעד תדרים רחב היחידה כוללת מתלה קיר כולל אתכל אמצעי הפירזול והעיגון לרבות אמצעי חיזוק כולל הנחיות קונסטרוקטיביות ובדיקת קונסטרוקטור לאחר ההתקנה</t>
  </si>
  <si>
    <t xml:space="preserve">EV- EVH-1152D/64(FG) </t>
  </si>
  <si>
    <t>רמקול לשימוש רב תכליתי מיועד להקרנה חזיתית או כשמע רקע תפוקה גבוהה בהספק של 40W וכיסוי של 125 מעלות טווח תדרים עד 70 HZ היחידה כוללת מתלה קיר כולל אתכל אמצעי הפירזול והעיגון לרבות אמצעי חיזוק כולל הנחיות קונסטרוקטיביות ובדיקת קונסטרוקטור לאחר ההתקנה</t>
  </si>
  <si>
    <t>BOSE- DS 40SE</t>
  </si>
  <si>
    <t>רמקול לשימוש רב תכליתי מיועד להקרנה חזיתית או כשמע רקע תפוקה גבוהה בהספק של 16W וכיסוי של 125 מעלות טווח תדרים עד 70 HZ היחידה כוללת מתלה קיר כולל אתכל אמצעי הפירזול והעיגון לרבות אמצעי חיזוק כולל הנחיות קונסטרוקטיביות ובדיקת קונסטרוקטור לאחר ההתקנה</t>
  </si>
  <si>
    <t>BOSE- DS 16SE</t>
  </si>
  <si>
    <t>רמקול המיועד להקרנת קול למרחק בעל כיווניות ורוחב פס רחב במיוחד בהספק של 200W היחידה כוללת מתלה קיר כולל אתכל אמצעי הפירזול והעיגון לרבות אמצעי חיזוק כולל הנחיות קונסטרוקטיביות ובדיקת קונסטרוקטור לאחר ההתקנה</t>
  </si>
  <si>
    <t xml:space="preserve">COMMUNITY- R2-EN </t>
  </si>
  <si>
    <r>
      <t>מגבר הספק דיגיטלי 2 ערוצים 
הספק מוצא 4ohms / 2 X 120 watts RMS
הספק מוצא 8ohms  / 240 watts RMS
הספק מוצא 100volts /  2 x 120 watts RMS
תחום הענות 50-20K Hz</t>
    </r>
    <r>
      <rPr>
        <sz val="14"/>
        <color indexed="10"/>
        <rFont val="Arial"/>
        <family val="2"/>
      </rPr>
      <t xml:space="preserve"> </t>
    </r>
  </si>
  <si>
    <t>BAIAMP REVAMP2120T</t>
  </si>
  <si>
    <t>Four-channel, 4600W 4Ω (per channel)Power Amplifier with Dante Networked Audio, 2/4/8Ω and 70V/100V - LAB GRUPPEN / D Series 200:4L</t>
  </si>
  <si>
    <t>LAB GRUPPEN / D Series 200:4L</t>
  </si>
  <si>
    <t>Four-channel,3000W 4Ω(per channel) Power Amplifier with Dante Networked Audio, 2/4/8Ω and 70V/100V - LAB GRUPPEN / D Series 120:4L</t>
  </si>
  <si>
    <t>LAB GRUPPEN / D Series 120:4L</t>
  </si>
  <si>
    <r>
      <t xml:space="preserve">מגבר הספק דיגיטלי 4 ערוצים 
הספק מוצא 4ohms / 4 X 240 watts RMS
הספק מוצא 8ohms  / 2  X 480 watts RMS
הספק מוצא 100volts / 4 x 240 watts RMS
</t>
    </r>
    <r>
      <rPr>
        <sz val="14"/>
        <color indexed="10"/>
        <rFont val="Arial"/>
        <family val="2"/>
      </rPr>
      <t xml:space="preserve"> </t>
    </r>
    <r>
      <rPr>
        <sz val="14"/>
        <color indexed="8"/>
        <rFont val="Arial"/>
        <family val="2"/>
      </rPr>
      <t>תחום הענות 50-20K Hz</t>
    </r>
    <r>
      <rPr>
        <sz val="14"/>
        <color indexed="10"/>
        <rFont val="Arial"/>
        <family val="2"/>
      </rPr>
      <t xml:space="preserve"> </t>
    </r>
  </si>
  <si>
    <t>BAIAMP REVAMP4240T</t>
  </si>
  <si>
    <t>Four-channel, 1000W 4Ω (per channel)Power Amplifier with Dante Networked Audio, 2/4/8Ω and 70V/100V - LAB GRUPPEN / D Series 40:4L</t>
  </si>
  <si>
    <t>LAB GRUPPEN / D Series 40:4L</t>
  </si>
  <si>
    <r>
      <t xml:space="preserve">מגבר הספק דיגיטלי 8 ערוצים 
הספק מוצא 4ohms / 8 X 250 watts RMS
הספק מוצא 8ohms  / 4 X 500 watts RMS
תחום הענות 50-20K Hz
</t>
    </r>
    <r>
      <rPr>
        <sz val="14"/>
        <color indexed="10"/>
        <rFont val="Arial"/>
        <family val="2"/>
      </rPr>
      <t xml:space="preserve"> </t>
    </r>
  </si>
  <si>
    <t>BAIAMP REVAMP8250</t>
  </si>
  <si>
    <t>Eight-channel, 600W    4Ω (per channel)Power Amplifier with Dante™ Networked Audio, 2/4/8Ω and 70V/100V CROWN  AUDIO DCI 8/600DA</t>
  </si>
  <si>
    <t>CROWN  AUDIO DCI 8/600DA</t>
  </si>
  <si>
    <r>
      <t>מגבר הספק דיגיטלי 16 ערוצים 
הספק מוצא 4ohms / 16 X 80 watts RMS
הספק מוצא 8ohms  / 8 X 160 watts RMS
תחום הענות 50-20K Hz</t>
    </r>
    <r>
      <rPr>
        <sz val="14"/>
        <color indexed="10"/>
        <rFont val="Arial"/>
        <family val="2"/>
      </rPr>
      <t xml:space="preserve"> </t>
    </r>
  </si>
  <si>
    <t>BAIAMP REVAMP1680</t>
  </si>
  <si>
    <t>Four-channel, 1200W 4Ω (per channel)Power Amplifier with Dante™ Networked Audio, 2/4/8Ω and 70V/100V Powersoft Quattrocanali 4804 DSP+Dante</t>
  </si>
  <si>
    <t>Powersoft Quattrocanali 4804 DSP+Dante</t>
  </si>
  <si>
    <t>Eight-channel, 150W  4Ω (per channel)Power Amplifier+dsp</t>
  </si>
  <si>
    <t>EV
QSC
CROWN AUDIO
POWERSOFT
LAB GRUPEEN
BIAMP
BOSE</t>
  </si>
  <si>
    <t>Four-channel, 150W 4Ω(per channel) Power Amplifier+dsp</t>
  </si>
  <si>
    <t>Eight-channel, 300W 4Ω (per channel)Power Amplifier+dsp</t>
  </si>
  <si>
    <t>Four-channel, 300W 4Ω(per channel) Power Amplifier+dsp</t>
  </si>
  <si>
    <t>Four-channel, 600W 4Ω(per channel) Power Amplifier+dsp</t>
  </si>
  <si>
    <t>Four-channel, 1000W 4Ω(per channel) Power Amplifier+dsp</t>
  </si>
  <si>
    <t>Four-channel, 150W 4Ω(per channel) Power Amplifier</t>
  </si>
  <si>
    <t>Four-channel, 300W 4Ω(per channel) Power Amplifier</t>
  </si>
  <si>
    <t>Four-channel, 600W 4Ω(per channel) Power Amplifier</t>
  </si>
  <si>
    <t>Four-channel, 1000W 4Ω(per channel) Power Amplifier</t>
  </si>
  <si>
    <t>Two-channel, 150W 4Ω(per channel) Power Amplifier</t>
  </si>
  <si>
    <t>Two-channel, 300W 4Ω(per channel) Power Amplifier</t>
  </si>
  <si>
    <t>Two-channel, 600W 4Ω(per channel) Power Amplifier</t>
  </si>
  <si>
    <t>Two-channel, 1000W 4Ω(per channel) Power Amplifier</t>
  </si>
  <si>
    <t>מיקסר/מגבר 2X40W בעל כניסת מיקרופון וכניסת PL הכולל ווסת עוצמה בחזית המכשיר</t>
  </si>
  <si>
    <t>מיקסר/מגבר 1X80W בעל כניסת מיקרופון וכניסת PL הכולל ווסת עוצמה בחזית המכשיר</t>
  </si>
  <si>
    <t>מיקסר/מגבר 2X100W בעל כניסת מיקרופון וכניסת PL הכולל ווסת עוצמה בחזית המכשיר</t>
  </si>
  <si>
    <t xml:space="preserve">פרוססור מטריצה ראשי ארכיטקטורה פתוחה  (ללא אפשרות הרחבה) הכולל 8 כניסות ,8 יציאות  אנלוגיות </t>
  </si>
  <si>
    <t xml:space="preserve">פרוססור מטריצה ראשי  (ללא אפשרות הרחבה) הכולל 12 כניסות, 4-8 יציאות   אנלוגיות </t>
  </si>
  <si>
    <t>BOSE
MEDIA MATRIX
BSS
BIAMP
QSC-Q-SYS
Symetrix</t>
  </si>
  <si>
    <t xml:space="preserve">פרוססור מטריצה  ראשיארכיטקטורה פתוחה בעל יכולות הרחבה  הכולל 8 כניסות 8 יציאות  כולל ממשק DANTE  מובנה </t>
  </si>
  <si>
    <t>יח' הרחבה 4 כניסות כולל ממשק DANTE לפרוססור המוצע בסעיף 375</t>
  </si>
  <si>
    <t>יח' הרחבה 4 יציאות  כולל ממשק DANTE לפרוססור המוצע בסעיף 375</t>
  </si>
  <si>
    <t>יח' הרחבה 8 כניסות כולל ממשק DANTE לפרוססור המוצע בסעיף 375</t>
  </si>
  <si>
    <t>יח' הרחבה 8 יציאות  כולל ממשק DANTE לפרוססור המוצע בסעיף 375</t>
  </si>
  <si>
    <t xml:space="preserve">פרוססור מטרציה  ראשי ארכיטקטורה פתוחה בעל יכולות הרחבה  הכולל 8 כניסות 8 יציאות  כולל ממשק AVB  מובנה </t>
  </si>
  <si>
    <t xml:space="preserve">יח' הרחבה 4 כניסות כולל ממשק AVB לפרוססור המוצע בסעיף 380 </t>
  </si>
  <si>
    <t xml:space="preserve">יח' הרחבה 4 יציאות  כולל ממשק AVB לפרוססור המוצע בסעיף 380 </t>
  </si>
  <si>
    <t xml:space="preserve">יח' הרחבה 8 כניסות כולל ממשק AVB לפרוססור המוצע בסעיף 380 </t>
  </si>
  <si>
    <t xml:space="preserve">יח' הרחבה 8 יציאות  כולל ממשק AVB לפרוססור המוצע בסעיף 380 </t>
  </si>
  <si>
    <t xml:space="preserve">פרוססור מטרציה  ראשי  בעל יכולות הרחבה הכולל 12 כניסות 8 יציאות  כולל ממשק BLU  מובנה </t>
  </si>
  <si>
    <t>יח' הרחבה 8 כניסות כולל ממשק BLU לפרוססור המוצע בסעיף 385</t>
  </si>
  <si>
    <t>יח' הרחבה 8 יציאות  כולל ממשק BLU לפרוססור המוצע בסעיף 385</t>
  </si>
  <si>
    <t xml:space="preserve">מיקסר אנלוגי 4 כניסות מייק + 2 סטריאו  + אפקט פנימי </t>
  </si>
  <si>
    <t>Soundcraft/ YAMAHA/-A&amp;H\ PEAVY/Behringer</t>
  </si>
  <si>
    <t>מיקסר אנלוגי 8 כניסות מייק + 4 סטריאו + אפקט פנימי</t>
  </si>
  <si>
    <t>מיקסר אנלוגי 12כניסות מייק + 4 סטריאו + אפקט פנימי</t>
  </si>
  <si>
    <t>מיקסר אנלוגי 16 כניסות מייק + 4 סטריאו + אפקט פנימי</t>
  </si>
  <si>
    <t xml:space="preserve">קונוסלת עריכה דיגיטלית הכוללת 16 כניסות אנלוגיות </t>
  </si>
  <si>
    <t>YAMAHA TF1</t>
  </si>
  <si>
    <t xml:space="preserve">כרטיס הרחבה לחיבור מיקסר TF לפרוטוקול DANTE עבור קופסת במה TIO/RIO </t>
  </si>
  <si>
    <t>YAMAHA NY 64 D</t>
  </si>
  <si>
    <t>קופסת במה Stageboxהמאפשר חיבור 16 כניסות מיקרופון בעלות הגברת קדם ו 8 יציאות מול חיבור Dante  היחידה תהיה מסדרת TO של חברת Yamaha או מוצר שוו״ע</t>
  </si>
  <si>
    <t>YAMAHA TIO 1608D</t>
  </si>
  <si>
    <t>קופסת במה Stageboxהמאפשר חיבור 16 כניסות מיקרופון בעלות הגברת קדם ו 8 יציאות מול חיבור Dante  היחידה תהיה מסדרת RIO של חברת Yamaha או מוצר שוו״ע</t>
  </si>
  <si>
    <t>YAMAHA RIO 1608D</t>
  </si>
  <si>
    <t>קופסת במה Stageboxהמאפשר חיבור 32 כניסות מיקרופון בעלות הגברת קדם ו 24 יציאות מול חיבור Dante  היחידה תהיה מסדרת RIO של חברת Yamaha או מוצר שוו״ע</t>
  </si>
  <si>
    <t>YAMAHA RIO 3224D</t>
  </si>
  <si>
    <t>קופסת במה Stageboxהמאפשר חיבור 16 כניסות מיקרופון בעלות הגברת קדם ו 8 יציאות מול חיבור Dante  היחידה תהיה מסדרת RIO גרסה משופרת של חברת Yamaha או מוצר שוו״ע</t>
  </si>
  <si>
    <t>AMAHA RIO 1608D2</t>
  </si>
  <si>
    <t>קופסת במה Stageboxהמאפשר חיבור 32 כניסות מיקרופון בעלות הגברת קדם ו 24 יציאות מול חיבור Dante  היחידה תהיה מסדרת RIO גרסה משופרתשל חברת Yamaha או מוצר שוו״ע</t>
  </si>
  <si>
    <t>AMAHA Rio3224-D2</t>
  </si>
  <si>
    <t xml:space="preserve">קופסת במה Stageboxהמאפשר חיבור 16 כניסות מיקרופון בעלות הגברת קדם ו 8 יציאות מול חיבור Dante </t>
  </si>
  <si>
    <t>MIDAS  DL16 Stage </t>
  </si>
  <si>
    <t>יחידת מיקסר 8 ערוצים בעל פקדים סיבוביים כוללת יכולת לתכנות תרחישי שימוש היחידה תסופק שהיא כוללת ספק כח יעודי וכן לפחות 15 שעות הדרכה למשתמש</t>
  </si>
  <si>
    <t>BOSE  T8S</t>
  </si>
  <si>
    <t>יחידת מיקסר בעל פקדים אנכיים 14 כניסות כולל כניסות אנלוגיות USB ומיקרופון היחידה תסופק שהיא כוללת ספק כח יעודי וכן לפחות 15 שעות הדרכה למשתמש</t>
  </si>
  <si>
    <t>QSC  TouchMix-8 </t>
  </si>
  <si>
    <t>יחידת מיקסר בעל פקדים אנכיים 22 כניסות כולל כניסות אנלוגיות USB ומיקרופון היחידה תסופק שהיא כוללת ספק כח יעודי וכן לפחות 15 שעות הדרכה למשתמש</t>
  </si>
  <si>
    <t>QSC  TouchMix-16</t>
  </si>
  <si>
    <t xml:space="preserve">יחידת קונסולה דיגיטאלית המאפשרת חיבור של 16 כניסות מיקרופון , 4 כניסות Lineיכולת עירסול של 66 כניסות כולל חלוקה לקבוצות עבודה, יכולת השהיה בין כניסה למוצא וכדומה </t>
  </si>
  <si>
    <t>Soundcraft Si Expression 1</t>
  </si>
  <si>
    <t xml:space="preserve">קופסת עיתונאים  16 ערוצים להתקנה במסד, הקופסה מאפשרת חיבור כניסת MIC אחת מול 16 יציאות מבודדות, הקופסה מיועדת להתקנה בתשתית קבועה בתוך מסד תקשורת / מסד מולטימדיה </t>
  </si>
  <si>
    <t>Audiopressbox-  APB-116 R</t>
  </si>
  <si>
    <t xml:space="preserve">קופסת עיתונאים  16 ערוצים ניידת, הקופסה מאפשרת חיבור כניסת MIC אחת מול 16 יציאות מבודדות, הקופסה מיועדת להתקנה בתשתית מזדמנת, הקופסה תכיל מארז טילטול המאפשרת התקנתה בשטח </t>
  </si>
  <si>
    <t>Audiopressbox  -APB-116 P</t>
  </si>
  <si>
    <t>יחידת הרחקה ניידת לקופסת עיתונאים, המאפשרת חיבור של 8 יציאות מרוחקות, הקופסה נותנת להרחקה של עד 500 מ׳ כולל יכולת שירשור של עד 3 קופסאות טוריות.</t>
  </si>
  <si>
    <t>Audiopressbox  -APB-008 SB E-X</t>
  </si>
  <si>
    <t>יחידת הרחקה קבועה לקופסת עיתונאים, המאפשרת חיבור של 8 יציאות מרוחקות, הקופסה נותנת להרחקה של עד 500 מ׳ כולל יכולת שירשור של עד 3 קופסאות טוריות, היחידה תסופק שהיא מותקנת בתוך הקיר כולל תושבת יעודית וקופסת התקנה פנימית</t>
  </si>
  <si>
    <t>Audiopressbox  -APB-008 IW-EX</t>
  </si>
  <si>
    <t xml:space="preserve">סט אלחוטי הכולל מקלט + משדר ידני  דנאמי + תושבת להתקנה </t>
  </si>
  <si>
    <t>19 MIPRO</t>
  </si>
  <si>
    <t>סט אלחוטי הכולל מקלט + משדר כיס + מדונה דינאמית/ד"ש + תושבת להתקנה 19''</t>
  </si>
  <si>
    <t xml:space="preserve">CHIAYO </t>
  </si>
  <si>
    <t>סט אלחוטי הכולל מקלט + משדר ידני  דנאמי + תושבת להתקנה 19''</t>
  </si>
  <si>
    <t>CHIAYO 19''</t>
  </si>
  <si>
    <t>סט אלחוטי הכולל מקלט + משדר כיס + מדונה דינאמית/ד"ש + תושבת להתקנה "19</t>
  </si>
  <si>
    <t xml:space="preserve">audio- System 10 PRO </t>
  </si>
  <si>
    <t xml:space="preserve">סט אלחוטי הכולל מקלט + משדר כיס + מדונה דינאמית/ד"ש + תושבת להתקנה "19 </t>
  </si>
  <si>
    <t>Sennheiser XS</t>
  </si>
  <si>
    <t xml:space="preserve">סט אלחוטי הכולל מקלט + משדר ידני  דנאמי + תושבת להתקנה "19 </t>
  </si>
  <si>
    <t>G3 Sennheiser</t>
  </si>
  <si>
    <t>סט אלחוטי הכולל מקלט + משדר ידני  דנאמי + תושבת להתקנה "19</t>
  </si>
  <si>
    <t>SLX SHURE</t>
  </si>
  <si>
    <t xml:space="preserve">סט אלחוטי הכולל מקלט + משדר כיס + מדונה/ד"ש דינאמית + בטריה נטענת </t>
  </si>
  <si>
    <t>SHURE GLX-D</t>
  </si>
  <si>
    <t xml:space="preserve">סט אלחוטי הכולל מקלט + משדר ידני  דנאמי + בטריה נטענת </t>
  </si>
  <si>
    <t>AKG  WMS470</t>
  </si>
  <si>
    <t>סט אלחוטי הכולל מקלט + משדר ידני  דנאמי + בטריה נטענת</t>
  </si>
  <si>
    <t>AKG WMS470</t>
  </si>
  <si>
    <t xml:space="preserve">משדר ידני דנאמי + בטריה נטענת </t>
  </si>
  <si>
    <t>משדר כיס + מדונה/ד"ש דינאמית + בטריה נטענת AKG WMS470</t>
  </si>
  <si>
    <t>SHURE QLX-D</t>
  </si>
  <si>
    <t xml:space="preserve">תחנת עגינה ל 2 משדרים (משדר כיס/ידני)  </t>
  </si>
  <si>
    <t>משדר כיס + מדונה/ד"ש דינאמית + בטריה נטענת דגם SHURE ULX-D</t>
  </si>
  <si>
    <t>SHURE ULX-D</t>
  </si>
  <si>
    <t>סט אלחוטי הכולל מקלט + משדר כיס + מדונה/ד"ש דינאמית + בטריה נטענת</t>
  </si>
  <si>
    <t>sennheiser SpeechLine</t>
  </si>
  <si>
    <t xml:space="preserve">תחנת עגינה ל 2 משדרים(משדר כיס/ידני) </t>
  </si>
  <si>
    <t>משדר ידני דנאמי + בטריה נטענת</t>
  </si>
  <si>
    <t>משדר כיס + מדונה/ד"ש דינאמית + בטריה נטענת</t>
  </si>
  <si>
    <t xml:space="preserve">מקלט כפול הכולל יציאת DANTE </t>
  </si>
  <si>
    <t xml:space="preserve">משדר כיס + מדונה/ד"ש דינאמית + בטריה נטענת </t>
  </si>
  <si>
    <r>
      <t xml:space="preserve">מיק  דינמי /קונסדר לכלי נגינה עם תופסן קליפס </t>
    </r>
    <r>
      <rPr>
        <sz val="12"/>
        <color rgb="FFFF0000"/>
        <rFont val="Arial"/>
        <family val="2"/>
        <scheme val="minor"/>
      </rPr>
      <t/>
    </r>
  </si>
  <si>
    <t>PRO35 
A.T
AKG
SENNHISER</t>
  </si>
  <si>
    <t xml:space="preserve">מיק גוזניק "12 קפסולה קונדנסר "קרדיאיד" כולל תושבת מובנת </t>
  </si>
  <si>
    <t>SHURE MX412C 
A.T
AKG
SENNHISER</t>
  </si>
  <si>
    <r>
      <t>מיק גוזניק "18 קפסולה קונדנסר "קרדיאיד" כולל תושבת מובנת</t>
    </r>
    <r>
      <rPr>
        <sz val="14"/>
        <color rgb="FFFF0000"/>
        <rFont val="Arial"/>
        <family val="2"/>
      </rPr>
      <t xml:space="preserve"> </t>
    </r>
  </si>
  <si>
    <t>SHURE MX418C
A.T
AKG
SENNHISER</t>
  </si>
  <si>
    <t xml:space="preserve">קופסת חיבור ישיר אקטיבית גוף ממתכת בלבד </t>
  </si>
  <si>
    <t>BSS AR103</t>
  </si>
  <si>
    <t xml:space="preserve">קופסת חיבור ישיר פאסיבית </t>
  </si>
  <si>
    <t>DBX DB10</t>
  </si>
  <si>
    <t xml:space="preserve">סטנד למיקרופון דו מפרקי </t>
  </si>
  <si>
    <t>K&amp;M S210/9</t>
  </si>
  <si>
    <t>סטנד נמוך למיקרופון דו מפרקי</t>
  </si>
  <si>
    <t>K&amp;M 259</t>
  </si>
  <si>
    <t xml:space="preserve"> Speaker stand package</t>
  </si>
  <si>
    <t>K&amp;M 21449</t>
  </si>
  <si>
    <t xml:space="preserve">סטנד רמקול מנואלה עד 40 ק"ג </t>
  </si>
  <si>
    <t>K&amp;M 21302</t>
  </si>
  <si>
    <t>סטנד רמקול מנואלה  עד 50 ק"ג</t>
  </si>
  <si>
    <t>K&amp;M 213</t>
  </si>
  <si>
    <t xml:space="preserve">מארז נייד 16U להתקנת ציוד מולטי מדיה וכמזוודת נשיאת ציוד מיטלטל, פנים היחידה יאורגן כמאז עיגון "19 או בהתאם לדרישות המזמין באמצעות ספוגים מוקשחים
המארז כולל: פתח עליון למיקסר,מכסה עליון נפתח למיקסר "19, מגרה 3U, גלגלים תעשייתיים עם מעצור 
מכסה עליון נפתח למיקסר "19
4 ידיות נשיאה PENN  
דלת אחורית ננעלת 
הכנת תרשים לאישור המזמין טרם יצור </t>
  </si>
  <si>
    <t xml:space="preserve">מארז נייד  U8 להתקנת ציוד מולטי מדיה וכמזוודת נשיאת ציוד מיטלטל, פנים היחידה יאורגן כמאז עיגון "19 או בהתאם לדרישות המזמין באמצעות ספוגים מוקשחים
המארז כולל: גלגלים שיאפשרו הזזת המסד.
4 ידיות נשיאה PENN  
4 שקעים בחלק העליון של המארז לנשיאה של 2 מארזים 1 על השני
הכנת תרשים לאישור המזמין טרם יצור </t>
  </si>
  <si>
    <t xml:space="preserve">מארז נייד לכבלים
מידות: גובה 70 , רוחב 80  עומק50
חלוקה פנימית 50/25/25
המארז כולל:
8 ידיות PANN
4 גלגלים עם מעצורים 
הכנת תרשים לאישור המזמין טרם יצור </t>
  </si>
  <si>
    <t>מארז למיקרופונים
המארז יכלול: 
12 שקעים למיקרופונים עומק 30 ס"מ
תא המסוגל המכיל 8 קופסאות חיבור DI מהדגם המוצע בסעיף 6.9
חלוקה פנימית 50/25/25
3ידיות PANN
הכנת תרשים לאישור המזמין טרם יצור</t>
  </si>
  <si>
    <t>פנל חרוט 1U עובי הפנל 3 מ"מ צבע פנל שחור , ציפוי אנודיז , חריטה וכיתוב  בצבע לבן. 
באחריות הקבלן לבצע: מדידות והתאמה לאזור ההתקנה, 
הכנת תרשים לאישור המזמין טרם יצור. ייצור הפנל  על ידי מפעל מומחה בעבודות כרסום CNCI, וביצוע עבודות בלייזר</t>
  </si>
  <si>
    <t>פנל חרוט 2U עובי הפנל 3 מ"מ צבע פנל שחור , ציפוי אנודיז , חריטה וכיתוב  בצבע לבן.
באחריות הקבלן לבצע מדידות והתאמה לאזור ההתקנה, הכנת תרשים לאישור המזמין טרם יצור.
ייצור הפנל  על ידי מפעל מומחה בעבודות כרסום CNCI, וביצוע עבודות בלייזר.</t>
  </si>
  <si>
    <t xml:space="preserve">פנל חרוט 3U עובי הפנל 3 מ"מ צבע פנל שחור , ציפוי אנודיז , חריטה וכיתוב  בצבע לבן. 
באחריות הקבלן לבצע מדידות והתאמה לאזור ההתקנה, הכנת תרשים לאישור המזמין טרם יצור. 
ייצור הפנל  על ידי מפעל מומחה בעבודות כרסום CNCI, וביצוע עבודות בלייזר </t>
  </si>
  <si>
    <t>פנל חרוט 4U עובי הפנל 3 מ"מ צבע פנל שחור , ציפוי אנודיז , חריטה וכיתוב  בצבע לבן. 
באחריות הקבלן לבצע מדידות והתאמה לאזור ההתקנה, הכנת תרשים לאישור המזמין טרם יצור.
ייצור הפנל  על ידי מפעל מומחה בעבודות כרסום CNCI, וביצוע עבודות בלייזר</t>
  </si>
  <si>
    <t xml:space="preserve">מחבר ETHERCON </t>
  </si>
  <si>
    <t xml:space="preserve">NE8FDX-Y6-B </t>
  </si>
  <si>
    <t xml:space="preserve">מחבר XLR שאסי זכר </t>
  </si>
  <si>
    <t xml:space="preserve">"ניוטריק " - סדרה D </t>
  </si>
  <si>
    <t xml:space="preserve">מחבר XLR שאסי נקבה </t>
  </si>
  <si>
    <t xml:space="preserve"> "ניוטריק "  - סדרה D </t>
  </si>
  <si>
    <t xml:space="preserve">מחבר ספיקון </t>
  </si>
  <si>
    <t>"ניוטריק "  סדרה D  דגם : NL4MP</t>
  </si>
  <si>
    <t xml:space="preserve">מחבר BNC </t>
  </si>
  <si>
    <t>"ניוטריק "  סדרה D  דגם : NBB75DFGX</t>
  </si>
  <si>
    <t xml:space="preserve">מחבר HDMI שאסי </t>
  </si>
  <si>
    <t xml:space="preserve"> "ניוטריק "  סדרה D </t>
  </si>
  <si>
    <t>מחבר USB שאסי</t>
  </si>
  <si>
    <t xml:space="preserve"> "ניוטריק " - סדרה D </t>
  </si>
  <si>
    <t xml:space="preserve">מתאם להתקנת פנלי קיר לפנל "19 בגובה של 2U המתאם כולל מכסה עליון ותחתון,  </t>
  </si>
  <si>
    <t xml:space="preserve">Middle Atlantic- HPM-2 </t>
  </si>
  <si>
    <t xml:space="preserve">מתאם להתקנת פנלי קיר לפנל "19 בגובה של 4U המתאם כולל מכסה עליון ותחתון, </t>
  </si>
  <si>
    <t xml:space="preserve">Middle Atlantic- HPM-4 </t>
  </si>
  <si>
    <t xml:space="preserve">מתאם להתקנת פנלי קיר לפנל "19 בגובה של 6U המתאם כולל מכסה עליון ותחתון, </t>
  </si>
  <si>
    <t xml:space="preserve">Middle Atlantic- HPM-6 </t>
  </si>
  <si>
    <t>קופסת רצפה 30X30 ממתכת,הקופסה כוללת, מתאימים לשקעים ואביזרים לפי התקן הישראלי ,כולל חריטה של הפנל המסופק בהתאמה</t>
  </si>
  <si>
    <t xml:space="preserve"> 8912 - BODENSTECKDOSEN</t>
  </si>
  <si>
    <t>קופסת רצפה 20X20 ממתכת
הקופסה כוללת :מתאימים לשקעים ואביזרים לפי התקן הישראלי ,כולל חריטה של הפנל המסופק בהתאמה,</t>
  </si>
  <si>
    <t>8908 - BODENSTECKDOSEN</t>
  </si>
  <si>
    <t>כבל מיקרופון באורך 3 מטר הכולל  מחברים neutrik 
גמיש בצבע שחור
XLR  זכר XLR  -נקבה
 על הכבל תופיע כתובית המציינת את אורך הכבל (מצופה ב"שרינק" שקוף)</t>
  </si>
  <si>
    <t>belden
eurocable
gepco
klotz
evolution
canare</t>
  </si>
  <si>
    <t xml:space="preserve">קופסת קיר עם 15 מקום למחבר ניוטריק + דלת ננעלת עם פתח (דלתית) למעבר הכבילה שהדלת סגורה 
</t>
  </si>
  <si>
    <t>FSR- WB-X1-4.5"D-XLR+WB-X1SMCVR-BLK</t>
  </si>
  <si>
    <t>FSR- WB-X2-XLR+WB-X2SMCVR-BLK</t>
  </si>
  <si>
    <t>FSR- WB-X3-XLR+WB-X3SMCVR-BLK</t>
  </si>
  <si>
    <t>תיבת חיבורים לבמה – גודל מלא
תיבת חיבורים לשיקוע במשטח במה כולל דלת פלדה עליונה, עשויה פח פלדה 3 מ"מ וצבועה בצבע שחור בתנור, ייעודית למשקל דריכה 100 ק"ג ללא שקיעה כולל פתחי מעבר לכבלים. התיבה תהיה מודולרית ותאפשר התקנה של ארבעה מודולים. כל מודול בנוי עבור פנל חיבורים אחד. כל פנל בנוי לארבעה מחברי Neutrik . או לחילופין לשקע חשמל. התיבה מהונדסת לקבלת צינורות קוברה 50 מהחזית, מהגב, מהצדדים, ומהתחתית. בהתאמה למצב הצנרת הנדרש או הקיים בשטח. לתיבת החיבורים יהיה בר מתכת לכל אורכה, לאחיזת כבלי התשתית בעזרת אזיקונים.</t>
  </si>
  <si>
    <t>GALIL Stage Pocket</t>
  </si>
  <si>
    <t>תיבת חיבורים לבמה – חצי-גודל
תיבת חיבורים לשיקוע במשטח במה כולל דלת פלדה עליונה, עשויה פח פלדה 3 מ"מ וצבועה בצבע שחור בתנור, ייעודית למשקל דריכה 100 ק"ג ללא שקיעה כולל פתחי מעבר לכבלים. התיבה תהיה מודולרית ותאפשר התקנה של שני מודולים. כל מודול בנוי עבור פנל חיבורים אחד. כל פנל בנוי לארבעה מחברי Neutrik . או לחילופין לשקע חשמל. התיבה מהונדסת לקבלת צינורות קוברה 50 מהחזית, מהגב, מהצדדים, ומהתחתית. בהתאמה למצב הצנרת הנדרש או הקיים בשטח. לתיבת החיבורים יהיה בר מתכת לכל אורכה, לאחיזת כבלי התשתית בעזרת אזיקונים.</t>
  </si>
  <si>
    <t>GALIL Stage Pocket H S</t>
  </si>
  <si>
    <t>תיבת בטון עבור תיבת חיבורים לבמה
קופסת ביטון, ייעודית כהכנה בשלב יציקת במת בטון עבור Stage Pocket עשויה פח פלדה 3 מ"מ צבוע בתנור ומתאימה לגודל תיבת החיבורים שנבחרה. כולל קדחי הצמדה של תיבת החיבורים בעזרת בורג לאחר שלב חיפוי-במה. כולל פתחים לצינור קוברה 50 מכל ארבעת הצדדים.</t>
  </si>
  <si>
    <t>Galil</t>
  </si>
  <si>
    <t>כבל מיקרופון באורך 5 מטר  הכולל: מחברים neutrik 
גמיש צבע שחור XLR     זכר XLR  -  נקבה על הכבל תופיע כתובית המציינת את אורך הכבל (מצופה ב"שרינק" שקוף)</t>
  </si>
  <si>
    <t>כבל מיקרופון באורך 8 מטר  הכולל: מחברים neutrik 
גמיש צבע שחור XLR     זכר XLR  -  נקבה  על הכבל תופיע כתובית המציינת את אורך הכבל (מצופה ב"שרינק" שקוף)</t>
  </si>
  <si>
    <t>כבל רמקול באורך 5 מטר הכולל: מחברים neutrik כבל רמקול  mm 2.5   X4 מטר גמיש Speakon -Speakon על הכבל תופיע כתובית המציינת את אורך הכבל (מצופה ב"שרינק" שקוף)</t>
  </si>
  <si>
    <t>כבל רמקול 10 מטר הכולל:  מחברים neutrik 
 כבל רמקול    mm2.5   X4   מטר גמיש Speakon - Speakon על הכבל תופיע כתובית המציינת את אורך הכבל (מצופה ב"שרינק" שקוף)</t>
  </si>
  <si>
    <t xml:space="preserve">צמת  מולטי "XLR" 15 מטר  16 ערוצים מחברים neutrik  כולל: 
קופסת פח משופעת עם שקעים מסוג XLR  נקבה ממותגים בחריטה לפי מספר
צבע פנל שחור חריטה בצבע לבן פתיחה של הזכרים 100ס"מ כבל גמיש </t>
  </si>
  <si>
    <r>
      <t>כבל חשמל משולב בכבל  אודיו באורך 25 מטר</t>
    </r>
    <r>
      <rPr>
        <sz val="14"/>
        <color rgb="FF000000"/>
        <rFont val="Arial"/>
        <family val="2"/>
      </rPr>
      <t xml:space="preserve"> כולל :מחברים neutrik </t>
    </r>
    <r>
      <rPr>
        <sz val="14"/>
        <color theme="1"/>
        <rFont val="Arial"/>
        <family val="2"/>
      </rPr>
      <t xml:space="preserve">
POWERCON+ XLR - M אל תקע ישראלי + XLR – F 
על הכבל תופיע כתובית המציינת את אורך הכבל (מצופה ב"שרינק" שקוף)</t>
    </r>
  </si>
  <si>
    <r>
      <t xml:space="preserve">כבל חשמל משולב ב כבל  אודיו באורך 10 מטר כולל: </t>
    </r>
    <r>
      <rPr>
        <sz val="14"/>
        <color rgb="FF000000"/>
        <rFont val="Arial"/>
        <family val="2"/>
      </rPr>
      <t xml:space="preserve">מחברים neutrik </t>
    </r>
    <r>
      <rPr>
        <sz val="14"/>
        <color theme="1"/>
        <rFont val="Arial"/>
        <family val="2"/>
      </rPr>
      <t xml:space="preserve">
POWERCON+ XLR - M אל תקע ישראלי + XLR – F
על הכבל תופיע כתובית המציינת את אורך הכבל (מצופה ב"שרינק" שקוף)</t>
    </r>
  </si>
  <si>
    <t xml:space="preserve">כבל מיק  XLR - מחיר למטר </t>
  </si>
  <si>
    <r>
      <t>כבל מולטי מיק 4 ערוצים - מחיר למטר</t>
    </r>
    <r>
      <rPr>
        <sz val="14"/>
        <color rgb="FFFF0000"/>
        <rFont val="Arial"/>
        <family val="2"/>
      </rPr>
      <t xml:space="preserve"> </t>
    </r>
  </si>
  <si>
    <t xml:space="preserve">כבל מולטי מיק 8 ערוצים - מחיר למטר </t>
  </si>
  <si>
    <t xml:space="preserve">כבל מולטי מיק 12 ערוצים - מחיר למטר </t>
  </si>
  <si>
    <t>כבל מולטי מיק 16 ערוצים - מחיר למטר</t>
  </si>
  <si>
    <t xml:space="preserve">כבל מולטי מיק 24 ערוצים - מחיר למטר </t>
  </si>
  <si>
    <t xml:space="preserve">כבל רמקול 2X2.5MM - מחיר למטר </t>
  </si>
  <si>
    <t xml:space="preserve">כבל רמקול 4X2.5MM  - מחיר למטר </t>
  </si>
  <si>
    <t xml:space="preserve">כבל רמקול 2X4MM - מחיר למטר </t>
  </si>
  <si>
    <t xml:space="preserve">כבל רמקול 4X4MM -מחיר למטר </t>
  </si>
  <si>
    <t xml:space="preserve">כבל CAT-6 מסוכך -מחיר למטר </t>
  </si>
  <si>
    <t>תעלת פח 20/20 + מחיצה צבע שחור מחיר למטר</t>
  </si>
  <si>
    <t xml:space="preserve">תעלת פח 20/10 + מחיצה צבע שחור מחיר למטר </t>
  </si>
  <si>
    <t xml:space="preserve">צינור בקוטר  22 מחיר למטר </t>
  </si>
  <si>
    <t xml:space="preserve">צינור בקוטר 33  מחיר למטר </t>
  </si>
  <si>
    <t xml:space="preserve">צינור בקוטר  מחיר למטר </t>
  </si>
  <si>
    <r>
      <t xml:space="preserve">קופסת חיבורים קטנה להתקנה על הטייח או תחת הטייח </t>
    </r>
    <r>
      <rPr>
        <sz val="12"/>
        <color rgb="FFFF0000"/>
        <rFont val="Arial"/>
        <family val="2"/>
        <scheme val="minor"/>
      </rPr>
      <t/>
    </r>
  </si>
  <si>
    <t xml:space="preserve">עדא פלס D11 </t>
  </si>
  <si>
    <t>קופסת חיבורים בינונית להתקנה על הטייח או תחת הטייח</t>
  </si>
  <si>
    <t xml:space="preserve"> עדא פלס D14 </t>
  </si>
  <si>
    <t>קופסת חיבורים גדולה להתקנה על הטייח או תחת הטייח</t>
  </si>
  <si>
    <t xml:space="preserve">עדא פלס D17 </t>
  </si>
  <si>
    <t>מסך נגלל חשמלי דגם 90”  אלכסון (שטח הקרנה 183x137 ס"מ לפחות) המסך יסופק ביחס הקרנה 3:4, 9:16 או 10:16 בהתאם לצורך של המזמין</t>
  </si>
  <si>
    <t>VEGA</t>
  </si>
  <si>
    <t>מסך נגלל חשמלי דגם 100”  אלכסון (שטח הקרנה 203x152ס"מ לפחות)  המסך יסופק ביחס הקרנה 3:4, 9:16 או 10:16 בהתאם לצורך של המזמין</t>
  </si>
  <si>
    <t xml:space="preserve">VEGA </t>
  </si>
  <si>
    <r>
      <t xml:space="preserve">מסך נגלל חשמלי דגם 120”  אלכסון (שטח הקרנה 244X183ס"מ לפחות) כולל מותחנים המסך יסופק ביחס הקרנה 3:4, 9:16 או 10:16 בהתאם לצורך </t>
    </r>
    <r>
      <rPr>
        <sz val="14"/>
        <rFont val="Arial"/>
        <family val="2"/>
      </rPr>
      <t>של המזמין</t>
    </r>
  </si>
  <si>
    <t>מסך הקרנה חשמלי עד 120'  ללא מותחנים המסך יסופק ביחס הקרנה 3:4, 9:16 או 10:16 בהתאם לצורך של המזמין</t>
  </si>
  <si>
    <t xml:space="preserve"> VEGA </t>
  </si>
  <si>
    <t xml:space="preserve">מעמד נייד למסך המאפשר התקנה של עד שני מסכים אחד מעל השני בגודל של עד "55 </t>
  </si>
  <si>
    <t>GALIL ZX-654-AS-2</t>
  </si>
  <si>
    <t>מסך נגלל חשמלי דגם 150”  אלכסון (שטח הקרנה 305x229ס"מ לפחות) המסך יסופק ביחס הקרנה 3:4, 9:16 או 10:16 בהתאם לצורך של המזמין</t>
  </si>
  <si>
    <t>מסך הקרנה נייד - דגם 84" אלכסון המסך יסופק ביחס הקרנה 3:4, 9:16 או 10:16 בהתאם לצורך של המזמין</t>
  </si>
  <si>
    <r>
      <t xml:space="preserve">מסך הקרנה נייד - דגם 100" אלכסון המסך יסופק ביחס הקרנה  3:4, 9:16 או 10:16 בהתאם לצורך </t>
    </r>
    <r>
      <rPr>
        <sz val="14"/>
        <rFont val="Arial"/>
        <family val="2"/>
      </rPr>
      <t>של המזמין</t>
    </r>
  </si>
  <si>
    <t xml:space="preserve">מסך נגלל חשמלי מתיחה דגם דגם 200'',( שטח הקרנה 305X406 ס"מ )המסך יסופק ביחס הקרנה 3:4, 9:16 או 10:16 בהתאם לצורך של המזמין </t>
  </si>
  <si>
    <t>ביצוע התקנת מקרן, מסכים נגללים , טלוויזיות LED, מסכים מיקצועיים ,קיר וידאו או כל מוצר אחר שיסופק על ידי ספקים אחרים ונדרש להתקינו במסגרת הפרויקט כולל , המחיר הינו לפריט הראשון שיסופק בפרויקט כל פריט נוסף שיסופק עלות ההתקנה תחוייב ב50% מהמחיר.</t>
  </si>
  <si>
    <t>ביצוע הכנות/חיזוקים בגג/קיר (בטון / גבס) להצבת מתקן לטלוויזיה/מקרן / מסך מיקצועי בכל גודל שידרש</t>
  </si>
  <si>
    <t>מסד ציוד יעודי להתקנת מערכות מולטימדיה
המסד יכיל אלמנטי כבילה והולכה מאווררים שקטים במיוחד. 
המסד יהיה בגובה של עד 10U ברוחב פנימי "19 ויכלול דלת קדמית שקופה / אטומה , דפנות צד פריקות , 2 יחידות מדף פס שקעים הכולל 10 שקעים כולל נתיך תואם לתקן ישראלי. הארון יסופק על גבי גלגלים (סיליקון) או פיטריות העמדה בהתאם לצורך.</t>
  </si>
  <si>
    <t>Middel Atlantic</t>
  </si>
  <si>
    <t>מסד ציוד יעודי להתקנת מערכות מולטימדיה המסד יכיל אלמנטי כבילה והולכה מאווררים שקטים במיוחד. 
המסד יהיה בגובה של עד 15U ברוחב פנימי "19 ויכלול דלת קדמית שקופה / אטומה ,דפנות צד פריקות , 2 יחידות מדף פס שקעים הכולל 10 שקעים כולל נתיך תואם לתקן ישראלי. הארון יסופק על גבי גלגלים (סיליקון) או פיטריות העמדה בהתאם לצורך.</t>
  </si>
  <si>
    <t>מסד ציוד יעודי להתקנת מערכות מולטימדיה המסד יכיל אלמנטי כבילה והולכה מאווררים שקטים במיוחד. המסד יהיה בגובה של עד 20U ברוחב פנימי "19 ויכלול דלת קדמית שקופה / אטומה ,דפנות צד פריקות , 4 יחידות מדף פס שקעים הכולל 12  שקעים כולל נתיך תואם לתקן ישראלי. הארון יסופק על גבי גלגלים (סיליקון) או פיטריות העמדה בהתאם לצורך.</t>
  </si>
  <si>
    <t>מסד ציוד יעודי להתקנת מערכות מולטימדיה המכיל אלמנטי כבילה והולכה מאווררים שקטים במיוחד. המסד יהיה בגובה של עד 30U ברוחב פנימי "19 ויכלול דלת קדמית שקופה / אטומה , דפנות צד פריקות , 6 יחידות מדף, פס שקעים הכולל 12 שקעים כולל נתיך תואם לתקן ישראלי. הארון יסופק על גבי גלגלים (סיליקון) או פיטריות העמדה בהתאם לצורך.</t>
  </si>
  <si>
    <t>מסד ציוד יעודי להתקנת מערכות מולטימדיה המסד יכיל אלמנטי כבילה והולכה מאווררים שקטים במיוחד. המסד יהיה בגובה של עד 44U ברוחב פנימי "19 ויכלול דלת קדמית שקופה / אטומה , דפנות צד פריקות , 6 יחידות מדף פס שקעים הכולל 12 שקעים כולל נתיך תואם לתקן ישראלי. הארון יסופק על גבי גלגלים (סיליקון) או פיטריות העמדה בהתאם לצורך.</t>
  </si>
  <si>
    <t>תוספת מדף קבוע למסד</t>
  </si>
  <si>
    <t>תוספת פס של 6 שקעים למסד</t>
  </si>
  <si>
    <t>מעלית חשמלית למקרן 
המעלית תכיל את כל האלמנטים הנדרשים לרבות עיגון בתיקרה, חיבורי חשמל, תקשורת ופיקוד ידני ומבוקר באמצעות מערכת הבקרה בחדר.</t>
  </si>
  <si>
    <t xml:space="preserve"> גליל הנדסה </t>
  </si>
  <si>
    <t>מתקן תליה קבוע למקרן (כולל מוט טלסקופי עד 60 ס"מ)</t>
  </si>
  <si>
    <t xml:space="preserve">מתקן תליה קבוע למקרן (כולל מוט טלסקופי עד 100 ס"מ) </t>
  </si>
  <si>
    <t xml:space="preserve">שעון דיגיטלי לחדר ישיבות 6 ספרות  לעבודה רצופה 24*7*365 כולל ספק כח </t>
  </si>
  <si>
    <t xml:space="preserve">DOITFORU DIY09 </t>
  </si>
  <si>
    <t>תעלת דריכה לכבלים אלומיניום באורך 1 מ'</t>
  </si>
  <si>
    <t>APART</t>
  </si>
  <si>
    <t xml:space="preserve">בקר תאורה מרכזי עם פאנל קיר ושעון דיגיטאלי שש (6) ספרות </t>
  </si>
  <si>
    <t xml:space="preserve"> T-CONTROL SP08 </t>
  </si>
  <si>
    <t>בקר מנועים 4 מנועים כדוגמת T-CONTROL LT16</t>
  </si>
  <si>
    <t xml:space="preserve"> T-CONTROL LT16</t>
  </si>
  <si>
    <t xml:space="preserve">בקר INPUT כולל 12 כניסות כדוגמת T-CONTROL IN 16 </t>
  </si>
  <si>
    <t xml:space="preserve"> T-CONTROL IN 16</t>
  </si>
  <si>
    <t>בקר תאורה - דימר - 4 יציאות כדוגמת T-CONTROL DM 4</t>
  </si>
  <si>
    <t xml:space="preserve"> T-CONTROL DM 4</t>
  </si>
  <si>
    <t xml:space="preserve">ביצוע מבדקי חדירה לבחינת רמת החוסן של ציוד המולטימדיה והמערכות התומכות אשר הותקנו על גבי רשת המשרד, הבדיקה תעשה במתכונת Whitebox, ותכלול שתי (2) בדיקות
1. בדיקה ממוכנת באמצעות כלים ייעודים, מכיוון רשת ה-Internet
2. בדיקה ידנית מכיוון הרשת הפנימית באמצעות משתמש המורשה במערכת
הבדיקה תעשה על ידי גורם מוסמך לביצוע הבדיקות. דווח ממצאי בדיקה בחתך סיווג חומרת הממצאים והדרכים לפתרונם יועבר למשרד.
המציע יעמיד לרשות המשרד חברת בדיקה חיצונית אשר תופעל על ידו, החברה תובא לאישור מראש למשרד לפני ביצוע הבדיקה, החברה תעמוד בדרישות הבאות:
1. ניסיון מוכח בביצוע בדיקות חוסן וחדירה לתשתיות ואפליקציות IT.
2. ניסיון בכתיבת תוכנית עבודה לביצוע פעילות הבדיקה הכוללת את הסעיפים הבאים באופן מפורט:
2.1 מטרת הבדיקה אל מול מודל CIA ( פגיעה בזמינות / סודיות/ אמינות ).
2.2 פירוט הרכיבים שייבדקו – ציוד תקשורת , מערכות סיסטם , בסיסי נתונים , אפליקציה וכו'...
2.3 פירוט כלי הבדיקה – המקור שלהם ( מסחריים / קוד פתוח / פיתוח עצמי) , מטרת הפעלת הכלי ( מה הכלי בודק ) אופן הפעלתו (אקטיבי/פאסיבי).
2.4 פעולות נדרשות מהגוף הנבדק – הרשאות , גישה רשתית , נכוחות בעלי תפקידים וכו'...
2.5 בטיחות – מה הסיכון בכל פעולת בדיקה ומה המענה שניתן לו.
2.6 התייחסות לאופן שמירת והעברת המידע הגולמי שנאסף בבדיקה והממצאים.
</t>
  </si>
  <si>
    <t>שעת עבודה</t>
  </si>
  <si>
    <t>מתאם לשליטה עבור העלאה והורדת מסך הקרנה המאפשר העלאת והורדת מסך באמצעות מתג סמוך למסך כולל תשתית או באמצעות שלט אלחוטי</t>
  </si>
  <si>
    <t>GASHASH</t>
  </si>
  <si>
    <t>דוכן מרצה המיועד למחשב קבוע כולל מסך תצוגה, הדוכן  נייד על גלגלים. עשוי אלומיניום. הכולל פתחים לפינוי חום ממכשירים המותקנים בו ללא צורך במאווררים. כולל הכנה לתושבת מקרופון בשני חלקי הפודיום . כולל תא נפתח להתקנת מכשירים עם גישה קלה מהחזית. כולל מערכת לחצנים למיתוג האמצעים מתוך היחדה וחיבורה אל מערכת הבקרה של האולם. כולל פנל חיבורים עם הכנה לשמונה מחברי Neutrik עבור צמת חיבורים. כולל צביעה בצבע מטלי בתנור, בגוון RAL  לפי בחירת המזמין.</t>
  </si>
  <si>
    <t>טקפודיום אינטראקטיב</t>
  </si>
  <si>
    <t>דוכן מרצה המיועד למחשב נייד, הדוכן  נייד על גלגלים. עשוי אלומיניום. מהונדס לנידוף חום ממכשירים המותקנים בו ללא צורך במאווררים. כולל הכנה לשתי תושבות מיקרופון. כולל תא נסתר להתקנת מכשירים על לוח אלומיניום מנדף-חום, ועם גישה קלה מהחזית. כולל cutout מודולרי להתקנת ממשק שליטה, מסך נגיעה או keypad ,כולל תיבת חיבורים מובנית מסוג gravitation cables retractor . כולל שקע חשמל על retractor. כולל משטח לפ-טופ יציב מחומר פולימרי לא שחיק. כולל שני שקעי חשמל ישראלים בצד המדף. כולל פנל חיבורים עם הכנה לשמונה מחברי Neutrik עבור צמת חיבורים. כולל צביעה בצבע מטלי בתנור, בגוון RAL  לפי בחירת המזמין.</t>
  </si>
  <si>
    <t>GALIL Slim Podium</t>
  </si>
  <si>
    <t xml:space="preserve">דוכן מרצה המיועד למחשב נייד עם מסך תצוגה מובנה לכוון הקהל, הדוכן נייד על גלגלים. עשוי אלומיניום. מהונדס לנידוף חום ממכשירים המותקנים בו ללא צורך במאווררים. כולל הכנה לשתי תושבות מיקרופון. כולל תא נסתר להתקנת מכשירים על לוח אלומיניום מנדף-חום, ועם גישה קלה מהחזית. כולל cutout מודולרי להתקנת ממשק שליטה, מסך נגיעה או keypad 
כולל תיבת חיבורים מובנית מסוג gravitation cables retractor . כולל שקע חשמל על retractor. כולל משטח לפ-טופ יציב מחומר פולימרי לא שחיק. כולל שני שקעי חשמל ישראלים בצד המדף. כולל פנל חיבורים עם הכנה לשמונה מחברי Neutrik עבור צמת חיבורים. כולל צביעה בצבע מטלי בתנור, בגוון RAL  לפי בחירת המזמין
כולל מסך מובנה בחזית הדוכן לכוון הקהל, המאפשר תצוגת לוגו, שם המרצה, נושא ההרצאה וכיו"ב. המסך בגודל 32 אינץ' מותקן אנכית. ברזולוציה 1920x1080 בעוצמת הארה 400nits  </t>
  </si>
  <si>
    <t>GALIL Slim Podium LOGO</t>
  </si>
  <si>
    <t xml:space="preserve">	דוכן מרצה דו תכליתי המיועד למחשב נייד וגם למחשב מותקן בדוכן. הדוכן  נייד על גלגלים. עשוי אלומיניום. מהונדס לנידוף חום ממכשירים המותקנים בו ללא צורך במאווררים. כולל הכנה לשתי תושבות מיקרופון. כולל תא נסתר להתקנת מכשירים על לוח אלומיניום מנדף-חום, ועם גישה קלה מהחזית.
כולל תיבת חיבורים מובנית מסוג gravitation cables retractor . כולל שקע חשמל על retractor. כולל משטח לפ-טופ יציב מחומר פולימרי לא שחיק. כולל שני שקעי חשמל ישראלים בצד המדף. כולל פנל חיבורים עם הכנה לשמונה מחברי Neutrik עבור צמת חיבורים. כולל צביעה בצבע מטלי בתנור, בגוון RAL  לפי בחירת המזמין
הדוכם כולל התקן למחשב NUC  בתא התקנת המכשירים. כולל מגרה נשלפת למקלדת. כולל מסך נגיעה - IPS TFT LCD (LED).  עשר נקודות מגע. ביחס ניגודיות 3000:1. ברזולוציה 1920x1080. כולל חיפוי זכוכית משוריינת אנטי-רפלקט. זווית צפיה אופקית = 178°. זוית צפיה אנכית  178</t>
  </si>
  <si>
    <t>GALIL Slim Podium plus</t>
  </si>
  <si>
    <t xml:space="preserve">פודיום למרצה ,רוחב 70 ס"מ , גובה 110 ס"מ , גובה משטח נואם :90 ס"מ 
צבע ותצורה לאישור האדריכל /מתכנן ע"ג שירטוט באוטו קד.
 הפודיום יכלול את האבזרים הבאים: 
• 4 גלגלים כולל מעצורים(נסתרים בחזית)
• קופסת חיבורים עם כבילה נשלפת KRAMER TBUS  (HDMI+LAN+VGA+AUDIO)+2 שקעי חשמל 
• מיקרופון קונדנסר  היפר קראדיאיד ,  גוזניק באורך  70ס"מ , בולם זעזועים - מתוצרת AKG/SHURE/SENNHISER/A.T/DPA  בלבד 
• מנורת לד עם מפסק 
• פנל חיבורים חרוט (מצד הפודיום) עם מחברי  3xRJ-45  + XLR-F + POWER COM
•  צמת כבילה 4 מטר(בין הפודיום לפנל הקבוע באולם)   +3xCAT חשמל בתוך שרינק בד 
• מחברים מתוצרת neutrik/Kramer בלבד 
- יש לכלול את כל עבודות התאמה הנדרשות  להתקנת האבזרים
כדוגמת : "בוקאי" דגם סמפל </t>
  </si>
  <si>
    <t xml:space="preserve"> "בוקאי" דגם סמפל </t>
  </si>
  <si>
    <t>מטריצה משולבת SDI, FIBER, SFP 
3G, 16 SFP ports and 16 BNC</t>
  </si>
  <si>
    <t>BTF1-02</t>
  </si>
  <si>
    <t>ספק כוח ליחידות ממירי</t>
  </si>
  <si>
    <t>BT-PSU-100-240AC</t>
  </si>
  <si>
    <t>ממיר  BNC TX/RX, SFP port for transceiver (TX/RX)</t>
  </si>
  <si>
    <t>BarnMini 01</t>
  </si>
  <si>
    <t>ממיר  2xSFP port for transceiver (TX/RX)</t>
  </si>
  <si>
    <t>BarnMini 02</t>
  </si>
  <si>
    <t>ממיר 4 ports GPIO, 1 port RS422/485 through Ethernet/fiber</t>
  </si>
  <si>
    <t>BarnMini 05</t>
  </si>
  <si>
    <t>יחידת פיצול אופטית פסיבית ל 16 ערוצים</t>
  </si>
  <si>
    <t>BT-CWDM-MUX-16-LGX</t>
  </si>
  <si>
    <t>יחידת מקמ"ש  מרחיק אופטי למרחק של 10 ק"מ לפרוטוקולים  HD-SDI and 3G-SDI על כבל SM</t>
  </si>
  <si>
    <t>BTSFP-ZX-SM-3G40</t>
  </si>
  <si>
    <t>יחידת מקמ"ש  מרחיק אופטי  לפרוטוקולים  HD-SDI and 3G-SDI על כבל MM</t>
  </si>
  <si>
    <t>BTSFP-LX-MM-3G</t>
  </si>
  <si>
    <t>יחידת מקמ"ש  מרחיק אופטי למרחק של 40 ק"מ לפרוטוקולים  HD-SDI and 3G-SDI על כבל SM 2.5 GBPS</t>
  </si>
  <si>
    <t>BT-CWDM-40-3GXX</t>
  </si>
  <si>
    <t>יחידת מקמ"ש  מרחיק אופטי למרחק של 40 ק"מ לפרוטוקולים  HD-SDI and 3G-SDI על כבל SM10 GBPS</t>
  </si>
  <si>
    <t>BT-CWDM-40-10GX2</t>
  </si>
  <si>
    <t xml:space="preserve">אספקה התקנה והדרכה לתוכנת עיבוד (רשייון בסיסי כולל  אחריות ושידרוג למשך שנה) עיבוד , עריכה ומיקס לתוצרי ווידאו כולל יכולת הכנסת כותרות, אפקטים וכדומה מוגבל לכמות של 4 מקורות </t>
  </si>
  <si>
    <t>vmix-23-HD-B</t>
  </si>
  <si>
    <t>אספקה התקנה והדרכה לתוכנת עיבוד (רשייון בסיסי כולל  אחריות ושידרוג למשך שנה) עיבוד , עריכה ומיקס לתוצרי ווידאו כולל יכולת הכנסת כותרות, אפקטים וכדומה  ללא הגבלת כמות מקורות ווידאו</t>
  </si>
  <si>
    <t>vmix-23-HD</t>
  </si>
  <si>
    <t xml:space="preserve">אספקה התקנה והדרכה לתוכנת עיבוד (רשייון בסיסי כולל  אחריות ושידרוג למשך שנה) עיבוד , עריכה ומיקס לתוצרי ווידאו כולל יכולת הכנסת כותרות, אפקטים וכדומה  מיועד למקורות 4K ללא מגבלה בכמות מצלמות </t>
  </si>
  <si>
    <t>vmix-23-4K</t>
  </si>
  <si>
    <t>אספקה התקנה והדרכה לתוכנת עיבוד (רשייון בסיסי כולל  אחריות ושידרוג למשך שנה) עיבוד , עריכה ומיקס לתוצרי ווידאו כולל יכולת הכנסת כותרות, אפקטים וכדומה  גרסה מקצועית הכוללת את כל הפרמטרים</t>
  </si>
  <si>
    <t>vmix-23-PRO</t>
  </si>
  <si>
    <t>מצלמת ווידאו באיכות גבוהה שקועה בתוך מסגרת סגורה להתקנה בקיר, המצלמה הינה בעלת יכולות PTZ כולל יציאת בקרה יציאת USB, מתאם בקרה, ספק כול יעודי כדוגמת  RoboSHOT</t>
  </si>
  <si>
    <t>VADDIO 999-9966-880</t>
  </si>
  <si>
    <t>יחידת קליטת אותות ווידאו מ שני מקורות המאפשר מיתוג וניתוב האותות בצורה פשוטה כולל יכולות DANTE לאותות השמע כדוגמת OneLINK Bridge</t>
  </si>
  <si>
    <t>VADDIO 999-8230-000 AV</t>
  </si>
  <si>
    <t xml:space="preserve">מיני שולחן עריכה לניהול כניסות אודיו ווידאו UHD כולל יכולת הכנסת אפקטי שמע, היחידה כוללת 6 כניסות HDMI, SD, RGB וכניסת AUDIO IN, מוצאי היחידה זהים 3 יציאות בפורמט כולל אפשרות חיבור USB </t>
  </si>
  <si>
    <t>roland - V-600UHD</t>
  </si>
  <si>
    <t>ממתג למערך ווידאו כולל יכולת שליטה במצלמות</t>
  </si>
  <si>
    <t>roland -XS-62S</t>
  </si>
  <si>
    <t xml:space="preserve">מיני שולחן עריכה לניהול כניסות אודיו ווידאו HD כולל יכולת הכנסת אפקטי שמע, היחידה כוללת 8 כניסות HDMI, SD, RGB וכניסת AUDIO IN, מוצאי היחידה זהים 4 יציאות בפורמט כולל אפשרות חיבור USB </t>
  </si>
  <si>
    <t>roland-V-8HD</t>
  </si>
  <si>
    <t xml:space="preserve">יחידת ניהול ועירכה באיכות סטודיו לניהול קול ושמע מאפשר כניסות מיק' לשידור חי מיועד לשימושי אולפן, היחידה כוללת את כל האביזרים כולל מיקרון צוואר </t>
  </si>
  <si>
    <t>roland-VR-1HD</t>
  </si>
  <si>
    <t>יחידת עיבוד מיקסר כולל יכולת חיבור והזרמה לרשת האינטרנט</t>
  </si>
  <si>
    <t>roland-VR-4HD</t>
  </si>
  <si>
    <t>יחידת תוספת אפקטים ועיוות קול</t>
  </si>
  <si>
    <t>roland -VT-4</t>
  </si>
  <si>
    <t xml:space="preserve">מצלמת HD כוללת יכולת ZOOM 20X כולל ממשקי  3G-SDI, HDMI, CVBS	</t>
  </si>
  <si>
    <t>salrayworks- K-M20</t>
  </si>
  <si>
    <t xml:space="preserve">מצלמת HD כוללת יכולת ZOOM 30X כולל ממשקי  3G-SDI, HDMI	</t>
  </si>
  <si>
    <t>salrayworks- K-S30G</t>
  </si>
  <si>
    <t>יחידת בקרה ושליטה על מצלמות המאפשרת שליטה של עד 4 מצלמות בו זמנית</t>
  </si>
  <si>
    <t>salrayworks- C-K100</t>
  </si>
  <si>
    <t>יחידת בקרה ושליטה על מצלמות המאפשרת שליטה של עד16 מצלמות בו זמנית</t>
  </si>
  <si>
    <t>salrayworks- C-K200</t>
  </si>
  <si>
    <t xml:space="preserve">מצלמת HD בעלת רגישות גבוהה מהירות צילום 60FPS, מיועדת לחללים ללא תאורה יעודית, כוללת מניעת "מריחת" תמונה ויכולת שיפור  כולל יציאת ווידאו ב פורמטים 3G-SDI,HDMI,CVBS </t>
  </si>
  <si>
    <t>salrayworks- V-NFH</t>
  </si>
  <si>
    <t>יחידת שינוע למצלמה כוללת יכולת הזזה PT ברגישות גבוהה כולל מנגנון מניעת רעידות להרכבה על משטח קשיח או חצובה.</t>
  </si>
  <si>
    <t>salrayworks- MT-PT-60</t>
  </si>
  <si>
    <t>יחידת הקלטה בעלת רגישות גבוהה</t>
  </si>
  <si>
    <t>TASCAM-DR-40X</t>
  </si>
  <si>
    <t xml:space="preserve">יחידת הקלטה נגן דו ערוצי  </t>
  </si>
  <si>
    <t>TASCAM- SS-R250N</t>
  </si>
  <si>
    <t>טלפרונטר מסך "17</t>
  </si>
  <si>
    <t>Autocue/QTV PSP17 Professional Series 17"</t>
  </si>
  <si>
    <t>יחידת טלפרונטר עמוד מסך תצוגה שקוף הערכה כוללת שני עמודים ומערכת שליטה מלאה</t>
  </si>
  <si>
    <t>ESP-MAN/PSP17PKG</t>
  </si>
  <si>
    <t>יחידת טלפרונטר "17 כולל מסך  "22 ומצלמת PTZ</t>
  </si>
  <si>
    <t>OCU-PSP17PTZTFM</t>
  </si>
  <si>
    <t xml:space="preserve">יחידת מקודד Encoder מבוסס IP היחידה תומכת ב 4K / UHD (30Hz RGB 4:4:4 , 60Hz YCbCr 4:2:0) כולל ניהול EDID ותמיכה והעברה של USB HID and 2.0 mass storage data support, כולל הצפנה ביחידה בפרוטוקול USB HID and 2.0 mass storage data support, כולל תאימות ל RS-232 and IR support </t>
  </si>
  <si>
    <t>VINX-120-HDMI-ENC</t>
  </si>
  <si>
    <t xml:space="preserve">יחידת מפענח Decoder מבוסס IP היחידה תומכת ב 4K / UHD (30Hz RGB 4:4:4 , 60Hz YCbCr 4:2:0) כולל ניהול EDID ותמיכה והעברה של USB HID and 2.0 mass storage data support, כולל הצפנה ביחידה בפרוטוקול USB HID and 2.0 mass storage data support, כולל תאימות ל RS-232 and IR support </t>
  </si>
  <si>
    <t>VINX-110-HDMI-DEC</t>
  </si>
  <si>
    <t xml:space="preserve">יחידת מקודד Encoder מבוסס IP כולל תמיכה ב POE היחידה תומכת ב 4K / UHD (30Hz RGB 4:4:4 , 60Hz YCbCr 4:2:0) כולל ניהול EDID ותמיכה והעברה של USB HID and 2.0 mass storage data support, כולל הצפנה ביחידה בפרוטוקול USB HID and 2.0 mass storage data support, כולל תאימות ל RS-232 and IR support </t>
  </si>
  <si>
    <t>VINX-120AP-HDMI-ENC</t>
  </si>
  <si>
    <t xml:space="preserve">יחידת מפענח Decoder מבוסס IP כולל תמיכה ב POE היחידה תומכת ב 4K / UHD (30Hz RGB 4:4:4 , 60Hz YCbCr 4:2:0) כולל ניהול EDID ותמיכה והעברה של USB HID and 2.0 mass storage data support, כולל הצפנה ביחידה בפרוטוקול USB HID and 2.0 mass storage data support, כולל תאימות ל RS-232 and IR support </t>
  </si>
  <si>
    <t>VINX-210AP-HDMI-ENC</t>
  </si>
  <si>
    <t xml:space="preserve">יחידת מפענח Decoder מבוסס IP כולל תמיכה ב POE היחידה תומכת בכניסה ויציאה אנלוגית,4K / UHD (30Hz RGB 4:4:4 , 60Hz YCbCr 4:2:0) כולל ניהול EDID ותמיכה והעברה של USB HID and 2.0 mass storage data support, כולל הצפנה ביחידה בפרוטוקול USB HID and 2.0 mass storage data support, כולל תאימות ל RS-232 and IR support </t>
  </si>
  <si>
    <t>VINX-110AP-HDMI-DEC</t>
  </si>
  <si>
    <t xml:space="preserve">יחידת מקודד  Encoder מבוסס IP כולל תמיכה ב POE היחידה תומכת בכניסה ויציאה אנלוגית,  4K / UHD (30Hz RGB 4:4:4 , 60Hz YCbCr 4:2:0) כולל ניהול EDID ותמיכה והעברה של USB HID and 2.0 mass storage data support, כולל הצפנה ביחידה בפרוטוקול USB HID and 2.0 mass storage data support, כולל תאימות ל RS-232 and IR support </t>
  </si>
  <si>
    <t>VINX-120AP-HDMI-ENC-DNT</t>
  </si>
  <si>
    <t>נספח 8.4 - מטריצות</t>
  </si>
  <si>
    <t>כללי - על המציע למלא את הטבלה בכפוף לכלל הנחיות המפרט ובעיקr cחלק 4 (מימוש).
1. יש לציין מק"ט יצרן.
2. יש למלא את שם היצרן הרלוונטי.
3.מחיר המקסימום הוא בש"ח כולל מע"מ.
4. יש לציין האם המציע נבקש לפריט העדפת תוצרת הארץ לי סעיף 41.2.2.3 למכרז</t>
  </si>
  <si>
    <t>קבוצה</t>
  </si>
  <si>
    <t xml:space="preserve">שם היצרן
</t>
  </si>
  <si>
    <t xml:space="preserve">שם הדגם הפריט
</t>
  </si>
  <si>
    <t xml:space="preserve"> מחיר מקסימלי בש"ח כולל מע"מ לאספקה, התקנה ושירות תיקונים ל 72 חודשים של יחידה אחת  </t>
  </si>
  <si>
    <r>
      <t xml:space="preserve">האם הפריט עונה להגדרה "תוצרת הארץ" בהתאם לסעיף </t>
    </r>
    <r>
      <rPr>
        <b/>
        <sz val="16"/>
        <color rgb="FFFF0000"/>
        <rFont val="Arial"/>
        <family val="2"/>
      </rPr>
      <t xml:space="preserve">XX </t>
    </r>
    <r>
      <rPr>
        <b/>
        <sz val="16"/>
        <rFont val="Arial"/>
        <family val="2"/>
      </rPr>
      <t xml:space="preserve">למסמכי המכרז יש לעלות כן
 ככל שהפריט עומד </t>
    </r>
  </si>
  <si>
    <t>מטריצה 288</t>
  </si>
  <si>
    <t>Draco tera enterprise, Chassis, 288 Ports</t>
  </si>
  <si>
    <t>IHSE</t>
  </si>
  <si>
    <t>K480-288-R1</t>
  </si>
  <si>
    <t>מטריצה 160</t>
  </si>
  <si>
    <t>Draco Tera enterprise Chasis 160 Ports</t>
  </si>
  <si>
    <t>K480-160-R1</t>
  </si>
  <si>
    <t>מטריצה 80</t>
  </si>
  <si>
    <t>Draco tera enterprise, Chassis, 80 Ports</t>
  </si>
  <si>
    <t>K480-080-R1</t>
  </si>
  <si>
    <t>מטריצה נחושת 64 פורט קומפק</t>
  </si>
  <si>
    <t>Draco tera compact, Box Product 64 Ports, CAT</t>
  </si>
  <si>
    <t>K480-64C</t>
  </si>
  <si>
    <t>מטריצה נחושת 32 פורט קומפק</t>
  </si>
  <si>
    <t>Draco tera compact, Box Product 32 Ports, CAT</t>
  </si>
  <si>
    <t>K480-32C</t>
  </si>
  <si>
    <t>מטריצה נחושת 16 פורט קומפק</t>
  </si>
  <si>
    <t>Draco tera compact, Box Product 16 Ports, CAT</t>
  </si>
  <si>
    <t>K480-16C</t>
  </si>
  <si>
    <t>כרטיס בקרה</t>
  </si>
  <si>
    <t>Draco tera enteprise Controller Board version 2 for 48-576 ports versions</t>
  </si>
  <si>
    <t>480-CTRL2</t>
  </si>
  <si>
    <t>כרטיס נחושת 8 פורט</t>
  </si>
  <si>
    <t>Draco tera enterprise Cat X I/O module (8 ports)</t>
  </si>
  <si>
    <t>480-C8R1</t>
  </si>
  <si>
    <t>כרטיס אופטי 8 פורט</t>
  </si>
  <si>
    <t>Draco tera enterprise fiber, I/O module (8 ports)</t>
  </si>
  <si>
    <t>480-S8R1</t>
  </si>
  <si>
    <t>ספק</t>
  </si>
  <si>
    <t>Draco tera PSU as spare or redundancy for K480-576</t>
  </si>
  <si>
    <t>480-RED-576</t>
  </si>
  <si>
    <t>שאסי 21</t>
  </si>
  <si>
    <t>19in/4U empty chassis preparation for redundancy</t>
  </si>
  <si>
    <t>474-BODY21/4U</t>
  </si>
  <si>
    <t>שאסי 2</t>
  </si>
  <si>
    <t>Empty 2bay chassis w/ internal PSU</t>
  </si>
  <si>
    <t>474-BODY2N</t>
  </si>
  <si>
    <t>שסי 6 מקום כולל ספק כוח כפול</t>
  </si>
  <si>
    <t>empty 6bay chassis with backplane</t>
  </si>
  <si>
    <t>474-BODY6BPF</t>
  </si>
  <si>
    <t>ספק כוח גיבוי</t>
  </si>
  <si>
    <t>Spare part / redundancy P.S.U. for 21bay chassis 19" rack</t>
  </si>
  <si>
    <t>474-PSU21</t>
  </si>
  <si>
    <t>משדר- כרטיס הרחבה USB2 + AUDIO + RS-232</t>
  </si>
  <si>
    <t>Draco vario CPU Add-on module, bi-di analog Stereo Audio, RS-232, embedded USB2.</t>
  </si>
  <si>
    <t>L474-BAE</t>
  </si>
  <si>
    <t>מקלט- כרטיס הרחבה USB2 + AUDIO + RS-233</t>
  </si>
  <si>
    <t>Draco vario CON Add-on module, bi-di analog Stereo Audio, RS-232, embedded USB2.</t>
  </si>
  <si>
    <t>R474-BAE</t>
  </si>
  <si>
    <t>משדר- DVI-I כולל Scalar ו USB-HID + פורט נחושת כפול</t>
  </si>
  <si>
    <t>Draco vario CPU Module DVI-I, SL, USB HID, Cat X 1G, red</t>
  </si>
  <si>
    <t>L474-BVHCR</t>
  </si>
  <si>
    <t>משדר- DVI-I כולל Scalar ו USB-HID + פורט אופטי כפול</t>
  </si>
  <si>
    <t xml:space="preserve">Draco vario CPU Module DVI-I, SL, USB HID, Fiber LC SM 1G, red. </t>
  </si>
  <si>
    <t>L474-BVHSR</t>
  </si>
  <si>
    <t>מקלט- DVI-I כולל Scalar ו USB-HID + פורט אופטי כפול</t>
  </si>
  <si>
    <t>Draco vario CON Module DVI-I, SL, USB HID, Fiber LC SM 1G, red.</t>
  </si>
  <si>
    <t>R474-BVHSR</t>
  </si>
  <si>
    <t>משדר-כרטיס נחושת DVIּ+USB HID+פורט נחושת יתיר</t>
  </si>
  <si>
    <t>Draco vario CPU Module DVI-D, SL, USB HID, Cat X 1G redundant</t>
  </si>
  <si>
    <t>R474-BSHCR</t>
  </si>
  <si>
    <t>מקלט אופטי HDMIּ+HID+פורט אופטי יתיר</t>
  </si>
  <si>
    <t>Draco vario CON Module DVI-D, SL, USB HID, Fiber LC SM 1G, red.</t>
  </si>
  <si>
    <t>R474-BSHSR</t>
  </si>
  <si>
    <t>Draco vario CON Module HDMI, SL, USB HID, Fiber LC SM 1G, red.</t>
  </si>
  <si>
    <t>R481-BHHCR</t>
  </si>
  <si>
    <t>מקלט ל IP</t>
  </si>
  <si>
    <t>Draco vario Secure IP Gateway CON Modul LWL, red.</t>
  </si>
  <si>
    <t>R481-BHHSR</t>
  </si>
  <si>
    <t>משדר-כרטיס נחושת HDMIּ+HID+LOOP+פורט נחושת יתיר</t>
  </si>
  <si>
    <t>Draco vario CPU Module HDMI, SL, local out, USB HID, Cat X 1G, red.redundant</t>
  </si>
  <si>
    <t>L481-BHHCLR</t>
  </si>
  <si>
    <t>משדר אופטי HDMIּ+HID+פורט אופטי יתיר</t>
  </si>
  <si>
    <t>Main board CPU-Unit, Fiber, 1 monitor HDMI S-Link, 2x HID, local HDMI, redundant</t>
  </si>
  <si>
    <t>L481-BHHSLR</t>
  </si>
  <si>
    <t>מקלט אופטי</t>
  </si>
  <si>
    <t>Draco vario CPU Module DP1.1, 4k30, USB HID, Fiber LC SM 1G, red.</t>
  </si>
  <si>
    <t>R483-BPHCR</t>
  </si>
  <si>
    <t>משדר אופטי</t>
  </si>
  <si>
    <t>Draco vario CON Module DP1.1, 4k30, USB HID, Fiber LC SM 1G, red.</t>
  </si>
  <si>
    <t>L483-BPHSR</t>
  </si>
  <si>
    <t>מקלט-כרטיס נחושת HDMIּ+HID+LOOP+פורט נחושת יתיר</t>
  </si>
  <si>
    <t>Draco vario CON Module HDMI, SL, USB HID, Cat X 1G, red.redundant</t>
  </si>
  <si>
    <t>R483-BPHSR</t>
  </si>
  <si>
    <t>R488-BIPSR</t>
  </si>
  <si>
    <t xml:space="preserve">מטריצה הכוללת 24 מבואות. </t>
  </si>
  <si>
    <t>Thinklogical</t>
  </si>
  <si>
    <t>TLX-MSC-M00024</t>
  </si>
  <si>
    <t xml:space="preserve">מטריצה הכוללת 48 מבואות. המטריצה תכלול ספקי כח ובקר ביתירות N+1 - יש להוסיף את הרכיבים היתירים מעבר למק"ט המטריצה </t>
  </si>
  <si>
    <t>TLX-MSC-000048</t>
  </si>
  <si>
    <t xml:space="preserve">מטריצה הכוללת 160 מבואות. המטריצה תכלול ספקי כח ובקר ביתירות N+1 - יש להוסיף את הרכיבים היתירים מעבר למק"ט המטריצה </t>
  </si>
  <si>
    <t>TLX-MSC-C00160</t>
  </si>
  <si>
    <t>TLX-MSC-000320</t>
  </si>
  <si>
    <t>כרטיס 16 מבואות אופטיים  TLX 320/48 Matrix Switch Data Input/Output Card, Unpopulated for use with up to 16 Multi-Mode or Single Mode SFP+</t>
  </si>
  <si>
    <t>TLX-MSD-M00016</t>
  </si>
  <si>
    <t>אספקה והתקנה כרטיס 10 מבואות אופטיים  TLX 160 Matrix Switch Data Input/Output Card, Unpopulated for use with up to 10 Multi-Mode or Single Mode SFP+</t>
  </si>
  <si>
    <t>TLX-MSD-M00010</t>
  </si>
  <si>
    <t>סל כרטיסים של על 4 יחידות 1/4U או שתי יחידות 1/2U כוללים ספקי כח יתירים ויכולת HOPSWAP לכרטיסי המשדר</t>
  </si>
  <si>
    <t>CHS-000004</t>
  </si>
  <si>
    <t xml:space="preserve">סל כרטיסים של על 2 יחידות 1/4U או 1 יחידה 1/2U כולל ספק כח פנימי </t>
  </si>
  <si>
    <t>CHS-000002</t>
  </si>
  <si>
    <t>מחשב OSD</t>
  </si>
  <si>
    <t>SMP-C000001</t>
  </si>
  <si>
    <t>מערכת ניהול ל 320 פורטים</t>
  </si>
  <si>
    <t>SMP-A000320</t>
  </si>
  <si>
    <t>מערכת ניהול ל 160 פורטים</t>
  </si>
  <si>
    <t>SMP-A000160</t>
  </si>
  <si>
    <t>מערכת ניהול ל 48 פורטים</t>
  </si>
  <si>
    <t>SMP-A000048</t>
  </si>
  <si>
    <t>מערכת ניהול ל 24 פורטים</t>
  </si>
  <si>
    <t>SMP-A000024</t>
  </si>
  <si>
    <t xml:space="preserve">שם מדינה בה מיוצר המוקש להגנה בהתאם ל GPA </t>
  </si>
  <si>
    <t>פריטים נוספים</t>
  </si>
  <si>
    <t>שם תת הקבוצה</t>
  </si>
  <si>
    <t>משקל</t>
  </si>
  <si>
    <t>מחיר המקסימלי של הקבוצה</t>
  </si>
  <si>
    <t>HSL</t>
  </si>
  <si>
    <t>אביזרים אחרים</t>
  </si>
  <si>
    <t>אביזרי שמע</t>
  </si>
  <si>
    <t>VC, נגישות, אמצעי אלחוט</t>
  </si>
  <si>
    <t>הצבעה, DS, בידוריות</t>
  </si>
  <si>
    <t>ברודקסט /וידאו</t>
  </si>
  <si>
    <t>מטריצות</t>
  </si>
  <si>
    <t>מפרט מטריצות 1</t>
  </si>
  <si>
    <t>מפרט מטריצות 2</t>
  </si>
  <si>
    <t>מחירונים</t>
  </si>
  <si>
    <t>מחירי מקסימום</t>
  </si>
  <si>
    <t>סה"כ</t>
  </si>
  <si>
    <t>מחיר ייחוס</t>
  </si>
  <si>
    <t>מציע 1</t>
  </si>
  <si>
    <t>מציע 2</t>
  </si>
  <si>
    <t>מציע 3</t>
  </si>
  <si>
    <t>מחיר מקסימום</t>
  </si>
  <si>
    <t>מחיר מוצע</t>
  </si>
  <si>
    <t>אחוז הנחה לפריטים הנוספים</t>
  </si>
  <si>
    <t>מחיר משוקלל</t>
  </si>
  <si>
    <t>מחיר מוצרים מועדפים+איכות</t>
  </si>
  <si>
    <t xml:space="preserve">מחיר מוצרים </t>
  </si>
  <si>
    <t>ציון מחיר</t>
  </si>
  <si>
    <t>ציון משוקלל</t>
  </si>
  <si>
    <t>שם הזוכה</t>
  </si>
  <si>
    <t>ציון הזוכה</t>
  </si>
  <si>
    <t>נתונים אקסוגנים</t>
  </si>
  <si>
    <t>שער הדולר</t>
  </si>
  <si>
    <t>אחוז הנחה</t>
  </si>
  <si>
    <t>אחוז הנחה- מפרט מטריצות 1</t>
  </si>
  <si>
    <t>אחוז הנחה- מפרט מטריצות 2</t>
  </si>
  <si>
    <t>מפרט 1</t>
  </si>
  <si>
    <t>מפרט 2</t>
  </si>
  <si>
    <t>מחיר מוצע משוקלל</t>
  </si>
  <si>
    <t>רשיון שנתי לאפליקציית ניהול ישיבות והרצאות מרחוק אונליין באמצעות ועידות וידאו מרובות משתתפים (ללא הגבלה על כמות משתמשים בועידה)</t>
  </si>
  <si>
    <t>zoom,teams, blu jaesn pro</t>
  </si>
  <si>
    <t>רשיון חודשי לאפליקציית ניהול ישיבות והרצאות מרחוק אונליין באמצעות ועידות וידאו מרובות משתתפים (ללא הגבלה על כמות משתמשים בועידה)</t>
  </si>
  <si>
    <t>zoom,teams'blu jaesn pro</t>
  </si>
  <si>
    <t xml:space="preserve">הערות </t>
  </si>
  <si>
    <t xml:space="preserve">שער הדולר יקבע בהתאם לנחיות המכרז </t>
  </si>
  <si>
    <t>שאלות הבהרה לנושא הסימלטור לא יענו</t>
  </si>
  <si>
    <t>ניתן להזין את אחוזי הנחה בתאים הצהובים בלבד</t>
  </si>
  <si>
    <t>המשקולות והמחירים נכונים למועד פרסום המכרז ויתכן ויעשה בהם שינוי לאחר שאלות ספקים</t>
  </si>
  <si>
    <t xml:space="preserve">הסימולטור הינו כלי עזר לנוחיות המציעים,השימוש בו אינו מחייב את  עורך המכרז והינו באחריות המציע בלבד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</si>
</sst>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4" formatCode="_ &quot;₪&quot;\ * #,##0.00_ ;_ &quot;₪&quot;\ * \-#,##0.00_ ;_ &quot;₪&quot;\ * &quot;-&quot;??_ ;_ @_ "/>
    <numFmt numFmtId="43" formatCode="_ * #,##0.00_ ;_ * \-#,##0.00_ ;_ * &quot;-&quot;??_ ;_ @_ "/>
    <numFmt numFmtId="164" formatCode="[$$-409]#,##0.00"/>
    <numFmt numFmtId="165" formatCode="#,##0\ &quot;₪&quot;"/>
    <numFmt numFmtId="166" formatCode="_ [$₪-40D]\ * #,##0_ ;_ [$₪-40D]\ * \-#,##0_ ;_ [$₪-40D]\ * &quot;-&quot;??_ ;_ @_ "/>
    <numFmt numFmtId="167" formatCode="&quot;₪&quot;#,##0.0"/>
    <numFmt numFmtId="168" formatCode="_-* #,##0.00\ [$₪-40D]_-;\-* #,##0.00\ [$₪-40D]_-;_-* &quot;-&quot;??\ [$₪-40D]_-;_-@_-"/>
    <numFmt numFmtId="169" formatCode="&quot;₪&quot;\ #,##0.00"/>
    <numFmt numFmtId="170" formatCode="_-[$€-2]\ * #,##0.00_-;\-[$€-2]\ * #,##0.00_-;_-[$€-2]\ * &quot;-&quot;??_-;_-@_-"/>
    <numFmt numFmtId="171" formatCode="_ &quot;₪&quot;\ * #,##0_ ;_ &quot;₪&quot;\ * \-#,##0_ ;_ &quot;₪&quot;\ * &quot;-&quot;??_ ;_ @_ "/>
    <numFmt numFmtId="172" formatCode="_ &quot;₪&quot;\ * #,##0.0_ ;_ &quot;₪&quot;\ * \-#,##0.0_ ;_ &quot;₪&quot;\ * &quot;-&quot;??_ ;_ @_ "/>
    <numFmt numFmtId="173" formatCode="_ &quot;₪&quot;\ * #,##0_ ;_ &quot;₪&quot;\ * \-#,##0_ ;_ &quot;₪&quot;\ * &quot;-&quot;?_ ;_ @_ "/>
  </numFmts>
  <fonts count="43" x14ac:knownFonts="1">
    <font>
      <sz val="11"/>
      <color theme="1"/>
      <name val="Arial"/>
      <family val="2"/>
      <scheme val="minor"/>
    </font>
    <font>
      <sz val="11"/>
      <color theme="1"/>
      <name val="Arial"/>
      <family val="2"/>
      <charset val="177"/>
      <scheme val="minor"/>
    </font>
    <font>
      <b/>
      <sz val="14"/>
      <color theme="1"/>
      <name val="Arial"/>
      <family val="2"/>
      <scheme val="minor"/>
    </font>
    <font>
      <sz val="11"/>
      <color theme="1"/>
      <name val="David"/>
      <family val="2"/>
    </font>
    <font>
      <sz val="11"/>
      <name val="David"/>
      <family val="2"/>
    </font>
    <font>
      <b/>
      <sz val="11"/>
      <color theme="1"/>
      <name val="David"/>
      <family val="2"/>
    </font>
    <font>
      <b/>
      <sz val="14"/>
      <name val="Arial"/>
      <family val="2"/>
    </font>
    <font>
      <b/>
      <sz val="14"/>
      <color rgb="FFFF0000"/>
      <name val="Arial"/>
      <family val="2"/>
    </font>
    <font>
      <sz val="14"/>
      <color theme="1"/>
      <name val="Arial"/>
      <family val="2"/>
    </font>
    <font>
      <sz val="10"/>
      <name val="Arial"/>
      <family val="2"/>
    </font>
    <font>
      <sz val="14"/>
      <color rgb="FF000000"/>
      <name val="Arial"/>
      <family val="2"/>
    </font>
    <font>
      <b/>
      <sz val="14"/>
      <color theme="1"/>
      <name val="Arial"/>
      <family val="2"/>
    </font>
    <font>
      <sz val="14"/>
      <name val="Arial"/>
      <family val="2"/>
    </font>
    <font>
      <sz val="11"/>
      <color rgb="FF3F3F76"/>
      <name val="Arial"/>
      <family val="2"/>
      <scheme val="minor"/>
    </font>
    <font>
      <sz val="12"/>
      <color theme="1"/>
      <name val="Arial"/>
      <family val="2"/>
      <scheme val="minor"/>
    </font>
    <font>
      <sz val="14"/>
      <color theme="1"/>
      <name val="Arial"/>
      <family val="2"/>
      <scheme val="minor"/>
    </font>
    <font>
      <sz val="12"/>
      <color rgb="FFFF0000"/>
      <name val="Arial"/>
      <family val="2"/>
      <scheme val="minor"/>
    </font>
    <font>
      <sz val="14"/>
      <color rgb="FFC00000"/>
      <name val="Arial"/>
      <family val="2"/>
    </font>
    <font>
      <sz val="14"/>
      <color indexed="8"/>
      <name val="Arial"/>
      <family val="2"/>
    </font>
    <font>
      <b/>
      <sz val="14"/>
      <color indexed="8"/>
      <name val="Arial"/>
      <family val="2"/>
    </font>
    <font>
      <strike/>
      <sz val="14"/>
      <color theme="1"/>
      <name val="Arial"/>
      <family val="2"/>
    </font>
    <font>
      <b/>
      <vertAlign val="subscript"/>
      <sz val="14"/>
      <color rgb="FF000000"/>
      <name val="Arial"/>
      <family val="2"/>
    </font>
    <font>
      <sz val="14"/>
      <color indexed="10"/>
      <name val="Arial"/>
      <family val="2"/>
    </font>
    <font>
      <sz val="14"/>
      <color rgb="FFFF0000"/>
      <name val="Arial"/>
      <family val="2"/>
    </font>
    <font>
      <sz val="14"/>
      <color theme="1"/>
      <name val="Arial"/>
      <family val="2"/>
      <charset val="177"/>
      <scheme val="minor"/>
    </font>
    <font>
      <sz val="14"/>
      <color rgb="FF0070C0"/>
      <name val="Arial"/>
      <family val="2"/>
    </font>
    <font>
      <sz val="14"/>
      <color rgb="FF0070C0"/>
      <name val="Arial"/>
      <family val="2"/>
      <scheme val="minor"/>
    </font>
    <font>
      <b/>
      <sz val="16"/>
      <name val="Arial"/>
      <family val="2"/>
    </font>
    <font>
      <b/>
      <sz val="16"/>
      <color rgb="FFFF0000"/>
      <name val="Arial"/>
      <family val="2"/>
    </font>
    <font>
      <sz val="14"/>
      <name val="Arial"/>
      <family val="2"/>
      <scheme val="minor"/>
    </font>
    <font>
      <b/>
      <sz val="18"/>
      <color theme="1"/>
      <name val="Arial"/>
      <family val="2"/>
      <scheme val="minor"/>
    </font>
    <font>
      <b/>
      <sz val="14"/>
      <color rgb="FF0070C0"/>
      <name val="Arial"/>
      <family val="2"/>
      <scheme val="minor"/>
    </font>
    <font>
      <b/>
      <sz val="14"/>
      <color rgb="FF000000"/>
      <name val="Arial"/>
      <family val="2"/>
      <scheme val="minor"/>
    </font>
    <font>
      <sz val="11"/>
      <color theme="1"/>
      <name val="Arial"/>
      <family val="2"/>
      <scheme val="minor"/>
    </font>
    <font>
      <b/>
      <sz val="12"/>
      <color theme="1"/>
      <name val="David"/>
      <family val="2"/>
    </font>
    <font>
      <sz val="12"/>
      <color theme="1"/>
      <name val="David"/>
      <family val="2"/>
    </font>
    <font>
      <sz val="11"/>
      <color rgb="FF000000"/>
      <name val="David"/>
      <family val="2"/>
    </font>
    <font>
      <b/>
      <sz val="11"/>
      <color theme="1"/>
      <name val="Arial"/>
      <family val="2"/>
      <scheme val="minor"/>
    </font>
    <font>
      <b/>
      <sz val="24"/>
      <color theme="1"/>
      <name val="Arial"/>
      <family val="2"/>
      <scheme val="minor"/>
    </font>
    <font>
      <b/>
      <u/>
      <sz val="11"/>
      <color theme="1"/>
      <name val="Arial"/>
      <family val="2"/>
      <scheme val="minor"/>
    </font>
    <font>
      <b/>
      <sz val="22"/>
      <color theme="1"/>
      <name val="Arial"/>
      <family val="2"/>
      <scheme val="minor"/>
    </font>
    <font>
      <sz val="16"/>
      <color theme="1"/>
      <name val="Arial"/>
      <family val="2"/>
      <scheme val="minor"/>
    </font>
    <font>
      <b/>
      <u/>
      <sz val="16"/>
      <color theme="1"/>
      <name val="Arial"/>
      <family val="2"/>
      <scheme val="minor"/>
    </font>
  </fonts>
  <fills count="20">
    <fill>
      <patternFill patternType="none"/>
    </fill>
    <fill>
      <patternFill patternType="gray125"/>
    </fill>
    <fill>
      <patternFill patternType="solid">
        <fgColor theme="0"/>
        <bgColor indexed="64"/>
      </patternFill>
    </fill>
    <fill>
      <patternFill patternType="solid">
        <fgColor rgb="FFFFCC99"/>
      </patternFill>
    </fill>
    <fill>
      <patternFill patternType="solid">
        <fgColor theme="4" tint="0.5999938962981048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7"/>
        <bgColor indexed="64"/>
      </patternFill>
    </fill>
    <fill>
      <patternFill patternType="solid">
        <fgColor theme="8" tint="0.79998168889431442"/>
        <bgColor indexed="64"/>
      </patternFill>
    </fill>
    <fill>
      <patternFill patternType="solid">
        <fgColor theme="8" tint="0.79998168889431442"/>
        <bgColor theme="4" tint="0.59999389629810485"/>
      </patternFill>
    </fill>
    <fill>
      <patternFill patternType="solid">
        <fgColor theme="8" tint="0.79998168889431442"/>
        <bgColor theme="4" tint="0.79998168889431442"/>
      </patternFill>
    </fill>
    <fill>
      <patternFill patternType="solid">
        <fgColor theme="2" tint="-9.9978637043366805E-2"/>
        <bgColor indexed="64"/>
      </patternFill>
    </fill>
    <fill>
      <patternFill patternType="solid">
        <fgColor rgb="FF92D050"/>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FFFF0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bottom style="thin">
        <color auto="1"/>
      </bottom>
      <diagonal/>
    </border>
    <border>
      <left style="medium">
        <color indexed="64"/>
      </left>
      <right/>
      <top style="medium">
        <color indexed="64"/>
      </top>
      <bottom/>
      <diagonal/>
    </border>
    <border>
      <left/>
      <right/>
      <top style="medium">
        <color auto="1"/>
      </top>
      <bottom/>
      <diagonal/>
    </border>
    <border>
      <left style="medium">
        <color auto="1"/>
      </left>
      <right style="medium">
        <color auto="1"/>
      </right>
      <top style="medium">
        <color auto="1"/>
      </top>
      <bottom/>
      <diagonal/>
    </border>
    <border>
      <left style="medium">
        <color auto="1"/>
      </left>
      <right style="thin">
        <color auto="1"/>
      </right>
      <top style="thin">
        <color auto="1"/>
      </top>
      <bottom style="thin">
        <color auto="1"/>
      </bottom>
      <diagonal/>
    </border>
    <border>
      <left style="medium">
        <color auto="1"/>
      </left>
      <right style="medium">
        <color auto="1"/>
      </right>
      <top/>
      <bottom/>
      <diagonal/>
    </border>
    <border>
      <left style="medium">
        <color auto="1"/>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auto="1"/>
      </left>
      <right style="thin">
        <color auto="1"/>
      </right>
      <top style="thin">
        <color auto="1"/>
      </top>
      <bottom/>
      <diagonal/>
    </border>
    <border>
      <left style="medium">
        <color indexed="64"/>
      </left>
      <right/>
      <top/>
      <bottom style="medium">
        <color indexed="64"/>
      </bottom>
      <diagonal/>
    </border>
    <border>
      <left/>
      <right/>
      <top/>
      <bottom style="medium">
        <color indexed="64"/>
      </bottom>
      <diagonal/>
    </border>
    <border>
      <left style="medium">
        <color auto="1"/>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medium">
        <color indexed="64"/>
      </left>
      <right/>
      <top style="thin">
        <color indexed="64"/>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thin">
        <color indexed="64"/>
      </top>
      <bottom style="medium">
        <color indexed="64"/>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auto="1"/>
      </left>
      <right style="medium">
        <color indexed="64"/>
      </right>
      <top style="thin">
        <color auto="1"/>
      </top>
      <bottom/>
      <diagonal/>
    </border>
  </borders>
  <cellStyleXfs count="8">
    <xf numFmtId="0" fontId="0" fillId="0" borderId="0"/>
    <xf numFmtId="0" fontId="1" fillId="0" borderId="0"/>
    <xf numFmtId="43" fontId="1" fillId="0" borderId="0" applyFont="0" applyFill="0" applyBorder="0" applyAlignment="0" applyProtection="0"/>
    <xf numFmtId="0" fontId="9" fillId="0" borderId="0"/>
    <xf numFmtId="0" fontId="13" fillId="3" borderId="2" applyNumberFormat="0" applyAlignment="0" applyProtection="0"/>
    <xf numFmtId="0" fontId="9" fillId="0" borderId="0"/>
    <xf numFmtId="44" fontId="33" fillId="0" borderId="0" applyFont="0" applyFill="0" applyBorder="0" applyAlignment="0" applyProtection="0"/>
    <xf numFmtId="9" fontId="33" fillId="0" borderId="0" applyFont="0" applyFill="0" applyBorder="0" applyAlignment="0" applyProtection="0"/>
  </cellStyleXfs>
  <cellXfs count="286">
    <xf numFmtId="0" fontId="0" fillId="0" borderId="0" xfId="0"/>
    <xf numFmtId="0" fontId="0" fillId="0" borderId="0" xfId="0" applyFill="1"/>
    <xf numFmtId="164" fontId="2" fillId="0" borderId="0" xfId="0" applyNumberFormat="1" applyFont="1"/>
    <xf numFmtId="164" fontId="0" fillId="0" borderId="0" xfId="0" applyNumberFormat="1"/>
    <xf numFmtId="0" fontId="3" fillId="0" borderId="1" xfId="0" applyFont="1" applyBorder="1" applyAlignment="1">
      <alignment horizontal="center"/>
    </xf>
    <xf numFmtId="0" fontId="3" fillId="2" borderId="1" xfId="0" applyFont="1" applyFill="1" applyBorder="1" applyAlignment="1">
      <alignment horizontal="center"/>
    </xf>
    <xf numFmtId="164" fontId="3" fillId="2" borderId="1" xfId="0" applyNumberFormat="1" applyFont="1" applyFill="1" applyBorder="1" applyAlignment="1">
      <alignment horizontal="center"/>
    </xf>
    <xf numFmtId="0" fontId="4" fillId="2" borderId="1" xfId="0" applyFont="1" applyFill="1" applyBorder="1" applyAlignment="1">
      <alignment horizontal="center"/>
    </xf>
    <xf numFmtId="164" fontId="3" fillId="0" borderId="1" xfId="0" applyNumberFormat="1" applyFont="1" applyBorder="1" applyAlignment="1">
      <alignment horizontal="center"/>
    </xf>
    <xf numFmtId="164" fontId="4" fillId="2" borderId="1" xfId="0" applyNumberFormat="1" applyFont="1" applyFill="1" applyBorder="1" applyAlignment="1">
      <alignment horizontal="center"/>
    </xf>
    <xf numFmtId="0" fontId="6" fillId="4" borderId="1" xfId="1" applyFont="1" applyFill="1" applyBorder="1" applyAlignment="1">
      <alignment horizontal="center" vertical="center" wrapText="1" readingOrder="2"/>
    </xf>
    <xf numFmtId="0" fontId="6" fillId="4" borderId="1" xfId="1" applyFont="1" applyFill="1" applyBorder="1" applyAlignment="1">
      <alignment horizontal="right" vertical="center" wrapText="1" readingOrder="2"/>
    </xf>
    <xf numFmtId="0" fontId="6" fillId="4" borderId="1" xfId="1" applyFont="1" applyFill="1" applyBorder="1" applyAlignment="1">
      <alignment horizontal="center" vertical="center" wrapText="1"/>
    </xf>
    <xf numFmtId="165" fontId="6" fillId="4" borderId="1" xfId="1" applyNumberFormat="1" applyFont="1" applyFill="1" applyBorder="1" applyAlignment="1">
      <alignment horizontal="center" vertical="center" wrapText="1" readingOrder="2"/>
    </xf>
    <xf numFmtId="166" fontId="6" fillId="4" borderId="1" xfId="2" applyNumberFormat="1" applyFont="1" applyFill="1" applyBorder="1" applyAlignment="1">
      <alignment horizontal="center" vertical="center" wrapText="1" readingOrder="2"/>
    </xf>
    <xf numFmtId="0" fontId="6" fillId="2" borderId="1" xfId="1" applyFont="1" applyFill="1" applyBorder="1" applyAlignment="1">
      <alignment horizontal="center" vertical="center" wrapText="1" readingOrder="2"/>
    </xf>
    <xf numFmtId="0" fontId="8" fillId="2" borderId="1" xfId="1" applyFont="1" applyFill="1" applyBorder="1" applyAlignment="1">
      <alignment vertical="center" wrapText="1"/>
    </xf>
    <xf numFmtId="0" fontId="8" fillId="2" borderId="1" xfId="1" applyFont="1" applyFill="1" applyBorder="1" applyAlignment="1">
      <alignment horizontal="left" vertical="center" wrapText="1"/>
    </xf>
    <xf numFmtId="0" fontId="8" fillId="2" borderId="1" xfId="1" applyFont="1" applyFill="1" applyBorder="1" applyAlignment="1">
      <alignment horizontal="center" vertical="center" wrapText="1"/>
    </xf>
    <xf numFmtId="0" fontId="8" fillId="2" borderId="1" xfId="1" applyFont="1" applyFill="1" applyBorder="1" applyAlignment="1">
      <alignment horizontal="right" vertical="center" wrapText="1" readingOrder="2"/>
    </xf>
    <xf numFmtId="0" fontId="11" fillId="2" borderId="1" xfId="1" applyFont="1" applyFill="1" applyBorder="1" applyAlignment="1">
      <alignment horizontal="center" vertical="center" wrapText="1"/>
    </xf>
    <xf numFmtId="0" fontId="12" fillId="2" borderId="1" xfId="3" applyFont="1" applyFill="1" applyBorder="1" applyAlignment="1">
      <alignment horizontal="center" vertical="center" wrapText="1"/>
    </xf>
    <xf numFmtId="166" fontId="8" fillId="2" borderId="1" xfId="2" applyNumberFormat="1" applyFont="1" applyFill="1" applyBorder="1" applyAlignment="1">
      <alignment horizontal="center" vertical="center" wrapText="1" readingOrder="1"/>
    </xf>
    <xf numFmtId="0" fontId="12" fillId="0" borderId="0" xfId="3" applyFont="1" applyFill="1" applyBorder="1" applyAlignment="1">
      <alignment horizontal="center" vertical="center"/>
    </xf>
    <xf numFmtId="0" fontId="24" fillId="0" borderId="0" xfId="1" applyFont="1" applyFill="1"/>
    <xf numFmtId="0" fontId="25" fillId="0" borderId="1" xfId="1" applyFont="1" applyFill="1" applyBorder="1" applyAlignment="1">
      <alignment horizontal="center" vertical="center" wrapText="1" readingOrder="2"/>
    </xf>
    <xf numFmtId="0" fontId="26" fillId="0" borderId="0" xfId="1" applyFont="1" applyFill="1"/>
    <xf numFmtId="0" fontId="6" fillId="0" borderId="1" xfId="1" applyFont="1" applyFill="1" applyBorder="1" applyAlignment="1">
      <alignment horizontal="center" vertical="center" wrapText="1" readingOrder="2"/>
    </xf>
    <xf numFmtId="0" fontId="27" fillId="6" borderId="6" xfId="1" applyFont="1" applyFill="1" applyBorder="1" applyAlignment="1">
      <alignment horizontal="center" vertical="center" wrapText="1" readingOrder="2"/>
    </xf>
    <xf numFmtId="0" fontId="27" fillId="6" borderId="1" xfId="1" applyFont="1" applyFill="1" applyBorder="1" applyAlignment="1">
      <alignment horizontal="center" vertical="center" wrapText="1" readingOrder="2"/>
    </xf>
    <xf numFmtId="168" fontId="27" fillId="6" borderId="1" xfId="1" applyNumberFormat="1" applyFont="1" applyFill="1" applyBorder="1" applyAlignment="1">
      <alignment horizontal="center" vertical="center" wrapText="1" readingOrder="1"/>
    </xf>
    <xf numFmtId="1" fontId="29" fillId="0" borderId="7" xfId="3" applyNumberFormat="1" applyFont="1" applyFill="1" applyBorder="1" applyAlignment="1">
      <alignment horizontal="center" vertical="center"/>
    </xf>
    <xf numFmtId="0" fontId="1" fillId="0" borderId="1" xfId="1" applyBorder="1" applyAlignment="1">
      <alignment horizontal="right" vertical="top"/>
    </xf>
    <xf numFmtId="0" fontId="1" fillId="0" borderId="1" xfId="1" applyBorder="1" applyAlignment="1">
      <alignment horizontal="left" vertical="top" wrapText="1"/>
    </xf>
    <xf numFmtId="0" fontId="30" fillId="0" borderId="1" xfId="1" applyFont="1" applyBorder="1" applyAlignment="1">
      <alignment horizontal="center" vertical="top" wrapText="1"/>
    </xf>
    <xf numFmtId="0" fontId="31" fillId="0" borderId="1" xfId="1" applyFont="1" applyFill="1" applyBorder="1" applyAlignment="1">
      <alignment horizontal="center" vertical="center" wrapText="1" readingOrder="2"/>
    </xf>
    <xf numFmtId="0" fontId="1" fillId="2" borderId="1" xfId="1" applyFill="1" applyBorder="1" applyAlignment="1">
      <alignment horizontal="center" vertical="top"/>
    </xf>
    <xf numFmtId="0" fontId="1" fillId="2" borderId="1" xfId="1" applyFill="1" applyBorder="1" applyAlignment="1">
      <alignment horizontal="right" vertical="top"/>
    </xf>
    <xf numFmtId="0" fontId="1" fillId="2" borderId="1" xfId="1" applyFill="1" applyBorder="1" applyAlignment="1">
      <alignment horizontal="left" vertical="top" wrapText="1"/>
    </xf>
    <xf numFmtId="0" fontId="24" fillId="0" borderId="0" xfId="1" applyFont="1" applyFill="1" applyBorder="1"/>
    <xf numFmtId="169" fontId="32" fillId="0" borderId="0" xfId="1" applyNumberFormat="1" applyFont="1" applyFill="1" applyBorder="1" applyAlignment="1">
      <alignment horizontal="center" vertical="center" wrapText="1" readingOrder="1"/>
    </xf>
    <xf numFmtId="0" fontId="31" fillId="0" borderId="0" xfId="1" applyFont="1" applyFill="1" applyBorder="1" applyAlignment="1">
      <alignment horizontal="right" vertical="center" wrapText="1" readingOrder="2"/>
    </xf>
    <xf numFmtId="0" fontId="31" fillId="0" borderId="1" xfId="1" applyFont="1" applyFill="1" applyBorder="1" applyAlignment="1">
      <alignment horizontal="right" vertical="center" wrapText="1" readingOrder="2"/>
    </xf>
    <xf numFmtId="170" fontId="31" fillId="0" borderId="1" xfId="1" applyNumberFormat="1" applyFont="1" applyFill="1" applyBorder="1" applyAlignment="1">
      <alignment horizontal="center" vertical="center" wrapText="1" readingOrder="2"/>
    </xf>
    <xf numFmtId="0" fontId="24" fillId="0" borderId="1" xfId="1" applyFont="1" applyFill="1" applyBorder="1"/>
    <xf numFmtId="0" fontId="1" fillId="0" borderId="1" xfId="1" applyBorder="1" applyAlignment="1">
      <alignment horizontal="center" vertical="top"/>
    </xf>
    <xf numFmtId="0" fontId="24" fillId="0" borderId="0" xfId="1" applyFont="1" applyFill="1" applyAlignment="1">
      <alignment horizontal="right" wrapText="1"/>
    </xf>
    <xf numFmtId="168" fontId="24" fillId="0" borderId="0" xfId="1" applyNumberFormat="1" applyFont="1" applyFill="1" applyAlignment="1">
      <alignment readingOrder="1"/>
    </xf>
    <xf numFmtId="0" fontId="34" fillId="8" borderId="1" xfId="0" applyFont="1" applyFill="1" applyBorder="1" applyAlignment="1">
      <alignment horizontal="center" vertical="center" wrapText="1" readingOrder="2"/>
    </xf>
    <xf numFmtId="0" fontId="35" fillId="0" borderId="1" xfId="0" applyFont="1" applyBorder="1" applyAlignment="1">
      <alignment horizontal="center" vertical="center" wrapText="1" readingOrder="2"/>
    </xf>
    <xf numFmtId="9" fontId="36" fillId="0" borderId="1" xfId="0" applyNumberFormat="1" applyFont="1" applyBorder="1" applyAlignment="1">
      <alignment horizontal="center" vertical="center" wrapText="1" readingOrder="2"/>
    </xf>
    <xf numFmtId="171" fontId="36" fillId="0" borderId="1" xfId="6" applyNumberFormat="1" applyFont="1" applyBorder="1" applyAlignment="1">
      <alignment vertical="center" wrapText="1" readingOrder="2"/>
    </xf>
    <xf numFmtId="0" fontId="3" fillId="0" borderId="0" xfId="0" applyFont="1"/>
    <xf numFmtId="0" fontId="35" fillId="0" borderId="1" xfId="0" applyFont="1" applyBorder="1" applyAlignment="1">
      <alignment horizontal="justify" vertical="center" wrapText="1" readingOrder="2"/>
    </xf>
    <xf numFmtId="9" fontId="36" fillId="0" borderId="1" xfId="0" applyNumberFormat="1" applyFont="1" applyBorder="1" applyAlignment="1">
      <alignment horizontal="justify" vertical="center" wrapText="1" readingOrder="2"/>
    </xf>
    <xf numFmtId="171" fontId="36" fillId="0" borderId="1" xfId="6" applyNumberFormat="1" applyFont="1" applyBorder="1" applyAlignment="1">
      <alignment horizontal="justify" vertical="center" wrapText="1" readingOrder="1"/>
    </xf>
    <xf numFmtId="0" fontId="5" fillId="0" borderId="1" xfId="0" applyFont="1" applyBorder="1" applyAlignment="1"/>
    <xf numFmtId="1" fontId="8" fillId="8" borderId="1" xfId="3" applyNumberFormat="1" applyFont="1" applyFill="1" applyBorder="1" applyAlignment="1">
      <alignment horizontal="center" vertical="center" wrapText="1"/>
    </xf>
    <xf numFmtId="0" fontId="8" fillId="8" borderId="1" xfId="1" applyFont="1" applyFill="1" applyBorder="1" applyAlignment="1">
      <alignment horizontal="left" vertical="center" wrapText="1"/>
    </xf>
    <xf numFmtId="0" fontId="11" fillId="8" borderId="1" xfId="1" applyFont="1" applyFill="1" applyBorder="1" applyAlignment="1">
      <alignment horizontal="center" vertical="center" wrapText="1" readingOrder="2"/>
    </xf>
    <xf numFmtId="0" fontId="8" fillId="8" borderId="1" xfId="1" applyFont="1" applyFill="1" applyBorder="1" applyAlignment="1">
      <alignment horizontal="center" vertical="center" wrapText="1" readingOrder="1"/>
    </xf>
    <xf numFmtId="166" fontId="8" fillId="8" borderId="1" xfId="2" applyNumberFormat="1" applyFont="1" applyFill="1" applyBorder="1" applyAlignment="1">
      <alignment horizontal="center" vertical="center" wrapText="1" readingOrder="2"/>
    </xf>
    <xf numFmtId="0" fontId="8" fillId="8" borderId="1" xfId="1" applyFont="1" applyFill="1" applyBorder="1" applyAlignment="1">
      <alignment horizontal="center" vertical="center" wrapText="1"/>
    </xf>
    <xf numFmtId="0" fontId="8" fillId="8" borderId="1" xfId="1" applyFont="1" applyFill="1" applyBorder="1" applyAlignment="1">
      <alignment vertical="center" wrapText="1"/>
    </xf>
    <xf numFmtId="0" fontId="8" fillId="8" borderId="1" xfId="1" applyFont="1" applyFill="1" applyBorder="1" applyAlignment="1">
      <alignment horizontal="right" vertical="center" wrapText="1" readingOrder="2"/>
    </xf>
    <xf numFmtId="1" fontId="8" fillId="5" borderId="1" xfId="3" applyNumberFormat="1" applyFont="1" applyFill="1" applyBorder="1" applyAlignment="1">
      <alignment horizontal="center" vertical="center" wrapText="1"/>
    </xf>
    <xf numFmtId="0" fontId="10" fillId="5" borderId="1" xfId="1" applyFont="1" applyFill="1" applyBorder="1" applyAlignment="1">
      <alignment horizontal="right" vertical="center" wrapText="1" readingOrder="2"/>
    </xf>
    <xf numFmtId="0" fontId="8" fillId="5" borderId="1" xfId="1" applyFont="1" applyFill="1" applyBorder="1" applyAlignment="1">
      <alignment horizontal="left" vertical="center" wrapText="1"/>
    </xf>
    <xf numFmtId="0" fontId="11" fillId="5" borderId="1" xfId="1" applyFont="1" applyFill="1" applyBorder="1" applyAlignment="1">
      <alignment horizontal="center" vertical="center" wrapText="1" readingOrder="2"/>
    </xf>
    <xf numFmtId="0" fontId="8" fillId="5" borderId="1" xfId="1" applyFont="1" applyFill="1" applyBorder="1" applyAlignment="1">
      <alignment horizontal="center" vertical="center" wrapText="1" readingOrder="1"/>
    </xf>
    <xf numFmtId="0" fontId="12" fillId="5" borderId="1" xfId="1" applyFont="1" applyFill="1" applyBorder="1" applyAlignment="1">
      <alignment horizontal="left" vertical="center" wrapText="1"/>
    </xf>
    <xf numFmtId="166" fontId="8" fillId="5" borderId="1" xfId="2" applyNumberFormat="1" applyFont="1" applyFill="1" applyBorder="1" applyAlignment="1">
      <alignment horizontal="center" vertical="center" wrapText="1" readingOrder="2"/>
    </xf>
    <xf numFmtId="0" fontId="8" fillId="5" borderId="1" xfId="1" applyFont="1" applyFill="1" applyBorder="1" applyAlignment="1">
      <alignment horizontal="center" vertical="center" wrapText="1"/>
    </xf>
    <xf numFmtId="0" fontId="8" fillId="5" borderId="1" xfId="1" applyFont="1" applyFill="1" applyBorder="1" applyAlignment="1">
      <alignment vertical="center" wrapText="1"/>
    </xf>
    <xf numFmtId="0" fontId="10" fillId="5" borderId="1" xfId="1" applyFont="1" applyFill="1" applyBorder="1" applyAlignment="1">
      <alignment horizontal="left" vertical="center" wrapText="1"/>
    </xf>
    <xf numFmtId="0" fontId="8" fillId="5" borderId="1" xfId="1" applyFont="1" applyFill="1" applyBorder="1" applyAlignment="1">
      <alignment horizontal="right" vertical="center" wrapText="1" readingOrder="2"/>
    </xf>
    <xf numFmtId="0" fontId="12" fillId="5" borderId="1" xfId="1" applyFont="1" applyFill="1" applyBorder="1" applyAlignment="1">
      <alignment horizontal="left" vertical="center" wrapText="1" readingOrder="2"/>
    </xf>
    <xf numFmtId="0" fontId="12" fillId="5" borderId="1" xfId="4" applyFont="1" applyFill="1" applyBorder="1" applyAlignment="1">
      <alignment horizontal="left" vertical="center" wrapText="1"/>
    </xf>
    <xf numFmtId="1" fontId="8" fillId="6" borderId="1" xfId="3" applyNumberFormat="1" applyFont="1" applyFill="1" applyBorder="1" applyAlignment="1">
      <alignment horizontal="center" vertical="center" wrapText="1"/>
    </xf>
    <xf numFmtId="0" fontId="8" fillId="6" borderId="1" xfId="1" applyFont="1" applyFill="1" applyBorder="1" applyAlignment="1">
      <alignment horizontal="right" vertical="center" wrapText="1" readingOrder="2"/>
    </xf>
    <xf numFmtId="0" fontId="8" fillId="6" borderId="1" xfId="1" applyFont="1" applyFill="1" applyBorder="1" applyAlignment="1">
      <alignment horizontal="left" vertical="center" wrapText="1"/>
    </xf>
    <xf numFmtId="0" fontId="11" fillId="6" borderId="1" xfId="1" applyFont="1" applyFill="1" applyBorder="1" applyAlignment="1">
      <alignment horizontal="center" vertical="center" wrapText="1"/>
    </xf>
    <xf numFmtId="0" fontId="8" fillId="6" borderId="1" xfId="1" applyFont="1" applyFill="1" applyBorder="1" applyAlignment="1">
      <alignment horizontal="center" vertical="center" wrapText="1"/>
    </xf>
    <xf numFmtId="166" fontId="8" fillId="6" borderId="1" xfId="2" applyNumberFormat="1" applyFont="1" applyFill="1" applyBorder="1" applyAlignment="1">
      <alignment horizontal="center" vertical="center" wrapText="1" readingOrder="2"/>
    </xf>
    <xf numFmtId="0" fontId="8" fillId="6" borderId="1" xfId="1" applyFont="1" applyFill="1" applyBorder="1" applyAlignment="1">
      <alignment vertical="center" wrapText="1"/>
    </xf>
    <xf numFmtId="0" fontId="12" fillId="6" borderId="1" xfId="1" applyFont="1" applyFill="1" applyBorder="1" applyAlignment="1">
      <alignment horizontal="right" vertical="center" wrapText="1" readingOrder="2"/>
    </xf>
    <xf numFmtId="0" fontId="15" fillId="6" borderId="1" xfId="1" applyFont="1" applyFill="1" applyBorder="1" applyAlignment="1">
      <alignment vertical="center" wrapText="1"/>
    </xf>
    <xf numFmtId="0" fontId="23" fillId="6" borderId="1" xfId="1" applyFont="1" applyFill="1" applyBorder="1" applyAlignment="1">
      <alignment horizontal="left" vertical="center" wrapText="1"/>
    </xf>
    <xf numFmtId="0" fontId="12" fillId="6" borderId="1" xfId="1" applyFont="1" applyFill="1" applyBorder="1" applyAlignment="1">
      <alignment horizontal="left" vertical="center" wrapText="1"/>
    </xf>
    <xf numFmtId="0" fontId="8" fillId="6" borderId="1" xfId="1" applyFont="1" applyFill="1" applyBorder="1" applyAlignment="1">
      <alignment horizontal="left" vertical="center" wrapText="1" readingOrder="2"/>
    </xf>
    <xf numFmtId="0" fontId="8" fillId="6" borderId="1" xfId="1" applyFont="1" applyFill="1" applyBorder="1" applyAlignment="1">
      <alignment horizontal="left" vertical="center" wrapText="1" readingOrder="1"/>
    </xf>
    <xf numFmtId="0" fontId="11" fillId="6" borderId="1" xfId="1" applyFont="1" applyFill="1" applyBorder="1" applyAlignment="1">
      <alignment horizontal="center" vertical="center" wrapText="1" readingOrder="2"/>
    </xf>
    <xf numFmtId="0" fontId="8" fillId="6" borderId="1" xfId="1" applyFont="1" applyFill="1" applyBorder="1" applyAlignment="1">
      <alignment horizontal="center" vertical="center" wrapText="1" readingOrder="1"/>
    </xf>
    <xf numFmtId="0" fontId="20" fillId="6" borderId="1" xfId="1" applyFont="1" applyFill="1" applyBorder="1" applyAlignment="1">
      <alignment vertical="center" wrapText="1"/>
    </xf>
    <xf numFmtId="0" fontId="15" fillId="6" borderId="1" xfId="1" applyFont="1" applyFill="1" applyBorder="1" applyAlignment="1">
      <alignment horizontal="center" vertical="center" wrapText="1"/>
    </xf>
    <xf numFmtId="0" fontId="8" fillId="6" borderId="3" xfId="1" applyFont="1" applyFill="1" applyBorder="1" applyAlignment="1">
      <alignment horizontal="right" vertical="center" wrapText="1" readingOrder="2"/>
    </xf>
    <xf numFmtId="1" fontId="8" fillId="12" borderId="1" xfId="3" applyNumberFormat="1" applyFont="1" applyFill="1" applyBorder="1" applyAlignment="1">
      <alignment horizontal="center" vertical="center" wrapText="1"/>
    </xf>
    <xf numFmtId="0" fontId="8" fillId="12" borderId="3" xfId="1" applyFont="1" applyFill="1" applyBorder="1" applyAlignment="1">
      <alignment horizontal="right" vertical="center" wrapText="1" readingOrder="2"/>
    </xf>
    <xf numFmtId="0" fontId="8" fillId="12" borderId="1" xfId="1" applyFont="1" applyFill="1" applyBorder="1" applyAlignment="1">
      <alignment horizontal="left" vertical="center" wrapText="1" readingOrder="1"/>
    </xf>
    <xf numFmtId="0" fontId="11" fillId="12" borderId="1" xfId="1" applyFont="1" applyFill="1" applyBorder="1" applyAlignment="1">
      <alignment horizontal="center" vertical="center" wrapText="1" readingOrder="2"/>
    </xf>
    <xf numFmtId="0" fontId="8" fillId="12" borderId="1" xfId="1" applyFont="1" applyFill="1" applyBorder="1" applyAlignment="1">
      <alignment horizontal="center" vertical="center" wrapText="1" readingOrder="1"/>
    </xf>
    <xf numFmtId="166" fontId="8" fillId="12" borderId="1" xfId="2" applyNumberFormat="1" applyFont="1" applyFill="1" applyBorder="1" applyAlignment="1">
      <alignment horizontal="center" vertical="center" wrapText="1" readingOrder="2"/>
    </xf>
    <xf numFmtId="0" fontId="8" fillId="12" borderId="1" xfId="1" applyFont="1" applyFill="1" applyBorder="1" applyAlignment="1">
      <alignment vertical="center" wrapText="1"/>
    </xf>
    <xf numFmtId="0" fontId="15" fillId="12" borderId="1" xfId="1" applyFont="1" applyFill="1" applyBorder="1" applyAlignment="1">
      <alignment vertical="center" wrapText="1"/>
    </xf>
    <xf numFmtId="0" fontId="8" fillId="12" borderId="1" xfId="1" applyFont="1" applyFill="1" applyBorder="1" applyAlignment="1">
      <alignment horizontal="center" vertical="center" wrapText="1"/>
    </xf>
    <xf numFmtId="0" fontId="8" fillId="12" borderId="1" xfId="1" applyFont="1" applyFill="1" applyBorder="1" applyAlignment="1">
      <alignment horizontal="right" vertical="center" wrapText="1" readingOrder="2"/>
    </xf>
    <xf numFmtId="0" fontId="8" fillId="12" borderId="3" xfId="1" applyFont="1" applyFill="1" applyBorder="1" applyAlignment="1">
      <alignment horizontal="left" vertical="center" wrapText="1" readingOrder="1"/>
    </xf>
    <xf numFmtId="0" fontId="11" fillId="12" borderId="3" xfId="1" applyFont="1" applyFill="1" applyBorder="1" applyAlignment="1">
      <alignment horizontal="center" vertical="center" wrapText="1" readingOrder="2"/>
    </xf>
    <xf numFmtId="0" fontId="8" fillId="12" borderId="3" xfId="1" applyFont="1" applyFill="1" applyBorder="1" applyAlignment="1">
      <alignment horizontal="center" vertical="center" wrapText="1" readingOrder="1"/>
    </xf>
    <xf numFmtId="0" fontId="20" fillId="12" borderId="1" xfId="1" applyFont="1" applyFill="1" applyBorder="1" applyAlignment="1">
      <alignment horizontal="center" vertical="center" wrapText="1"/>
    </xf>
    <xf numFmtId="0" fontId="20" fillId="12" borderId="1" xfId="1" applyFont="1" applyFill="1" applyBorder="1" applyAlignment="1">
      <alignment vertical="center" wrapText="1"/>
    </xf>
    <xf numFmtId="0" fontId="8" fillId="12" borderId="1" xfId="1" applyFont="1" applyFill="1" applyBorder="1" applyAlignment="1">
      <alignment horizontal="left" vertical="center" wrapText="1"/>
    </xf>
    <xf numFmtId="0" fontId="8" fillId="12" borderId="1" xfId="1" applyFont="1" applyFill="1" applyBorder="1" applyAlignment="1">
      <alignment horizontal="center" vertical="center" wrapText="1" readingOrder="2"/>
    </xf>
    <xf numFmtId="0" fontId="8" fillId="12" borderId="1" xfId="1" applyFont="1" applyFill="1" applyBorder="1" applyAlignment="1">
      <alignment horizontal="right" vertical="center" wrapText="1"/>
    </xf>
    <xf numFmtId="0" fontId="8" fillId="12" borderId="3" xfId="1" applyFont="1" applyFill="1" applyBorder="1" applyAlignment="1">
      <alignment horizontal="right" vertical="center" wrapText="1"/>
    </xf>
    <xf numFmtId="0" fontId="14" fillId="12" borderId="1" xfId="1" applyFont="1" applyFill="1" applyBorder="1" applyAlignment="1">
      <alignment horizontal="center" vertical="center" wrapText="1" readingOrder="2"/>
    </xf>
    <xf numFmtId="0" fontId="14" fillId="12" borderId="1" xfId="1" applyFont="1" applyFill="1" applyBorder="1" applyAlignment="1">
      <alignment horizontal="center" vertical="center" wrapText="1" readingOrder="1"/>
    </xf>
    <xf numFmtId="0" fontId="14" fillId="12" borderId="1" xfId="1" applyFont="1" applyFill="1" applyBorder="1" applyAlignment="1">
      <alignment horizontal="center" vertical="center" wrapText="1"/>
    </xf>
    <xf numFmtId="0" fontId="8" fillId="13" borderId="1" xfId="1" applyFont="1" applyFill="1" applyBorder="1" applyAlignment="1">
      <alignment horizontal="center" vertical="center" wrapText="1"/>
    </xf>
    <xf numFmtId="0" fontId="8" fillId="14" borderId="1" xfId="1" applyFont="1" applyFill="1" applyBorder="1" applyAlignment="1">
      <alignment horizontal="center" vertical="center" wrapText="1"/>
    </xf>
    <xf numFmtId="0" fontId="12" fillId="12" borderId="1" xfId="1" applyFont="1" applyFill="1" applyBorder="1" applyAlignment="1">
      <alignment horizontal="left" vertical="center" wrapText="1"/>
    </xf>
    <xf numFmtId="0" fontId="11" fillId="12" borderId="1" xfId="1" applyFont="1" applyFill="1" applyBorder="1" applyAlignment="1">
      <alignment horizontal="center" vertical="center" wrapText="1"/>
    </xf>
    <xf numFmtId="0" fontId="12" fillId="12" borderId="1" xfId="1" applyFont="1" applyFill="1" applyBorder="1" applyAlignment="1">
      <alignment horizontal="right" vertical="center" wrapText="1" readingOrder="2"/>
    </xf>
    <xf numFmtId="0" fontId="12" fillId="12" borderId="1" xfId="1" applyFont="1" applyFill="1" applyBorder="1" applyAlignment="1">
      <alignment horizontal="center" vertical="center" wrapText="1"/>
    </xf>
    <xf numFmtId="0" fontId="10" fillId="12" borderId="1" xfId="1" applyFont="1" applyFill="1" applyBorder="1" applyAlignment="1">
      <alignment horizontal="center" vertical="center" wrapText="1"/>
    </xf>
    <xf numFmtId="0" fontId="12" fillId="12" borderId="1" xfId="1" applyFont="1" applyFill="1" applyBorder="1" applyAlignment="1">
      <alignment horizontal="right" vertical="center" wrapText="1"/>
    </xf>
    <xf numFmtId="0" fontId="11" fillId="13" borderId="1" xfId="1" applyFont="1" applyFill="1" applyBorder="1" applyAlignment="1">
      <alignment horizontal="center" vertical="center" wrapText="1"/>
    </xf>
    <xf numFmtId="0" fontId="12" fillId="12" borderId="1" xfId="1" applyFont="1" applyFill="1" applyBorder="1" applyAlignment="1" applyProtection="1">
      <alignment horizontal="center" vertical="center" wrapText="1"/>
      <protection locked="0"/>
    </xf>
    <xf numFmtId="0" fontId="21" fillId="12" borderId="1" xfId="1" applyFont="1" applyFill="1" applyBorder="1" applyAlignment="1">
      <alignment horizontal="center" vertical="center" wrapText="1"/>
    </xf>
    <xf numFmtId="0" fontId="8" fillId="12" borderId="1" xfId="1" applyFont="1" applyFill="1" applyBorder="1" applyAlignment="1">
      <alignment horizontal="left" vertical="center" wrapText="1" readingOrder="2"/>
    </xf>
    <xf numFmtId="0" fontId="6" fillId="12" borderId="1" xfId="1" applyFont="1" applyFill="1" applyBorder="1" applyAlignment="1">
      <alignment horizontal="center" vertical="center" wrapText="1"/>
    </xf>
    <xf numFmtId="0" fontId="8" fillId="12" borderId="1" xfId="5" applyFont="1" applyFill="1" applyBorder="1" applyAlignment="1">
      <alignment horizontal="right" vertical="center" wrapText="1" readingOrder="2"/>
    </xf>
    <xf numFmtId="0" fontId="8" fillId="12" borderId="1" xfId="5" applyFont="1" applyFill="1" applyBorder="1" applyAlignment="1">
      <alignment horizontal="left" vertical="center" wrapText="1"/>
    </xf>
    <xf numFmtId="0" fontId="12" fillId="12" borderId="1" xfId="1" applyFont="1" applyFill="1" applyBorder="1" applyAlignment="1">
      <alignment horizontal="left" vertical="center" wrapText="1" readingOrder="2"/>
    </xf>
    <xf numFmtId="1" fontId="8" fillId="15" borderId="1" xfId="3" applyNumberFormat="1" applyFont="1" applyFill="1" applyBorder="1" applyAlignment="1">
      <alignment horizontal="center" vertical="center" wrapText="1"/>
    </xf>
    <xf numFmtId="0" fontId="8" fillId="15" borderId="1" xfId="1" applyFont="1" applyFill="1" applyBorder="1" applyAlignment="1">
      <alignment horizontal="right" vertical="center" wrapText="1"/>
    </xf>
    <xf numFmtId="0" fontId="8" fillId="15" borderId="1" xfId="1" applyFont="1" applyFill="1" applyBorder="1" applyAlignment="1">
      <alignment horizontal="left" vertical="center" wrapText="1"/>
    </xf>
    <xf numFmtId="0" fontId="11" fillId="15" borderId="1" xfId="1" applyFont="1" applyFill="1" applyBorder="1" applyAlignment="1">
      <alignment horizontal="center" vertical="center" wrapText="1" readingOrder="2"/>
    </xf>
    <xf numFmtId="0" fontId="8" fillId="15" borderId="1" xfId="1" applyFont="1" applyFill="1" applyBorder="1" applyAlignment="1">
      <alignment horizontal="center" vertical="center" wrapText="1" readingOrder="1"/>
    </xf>
    <xf numFmtId="0" fontId="11" fillId="15" borderId="1" xfId="1" applyFont="1" applyFill="1" applyBorder="1" applyAlignment="1">
      <alignment horizontal="center" vertical="center" wrapText="1"/>
    </xf>
    <xf numFmtId="166" fontId="8" fillId="15" borderId="1" xfId="2" applyNumberFormat="1" applyFont="1" applyFill="1" applyBorder="1" applyAlignment="1">
      <alignment horizontal="center" vertical="center" wrapText="1" readingOrder="2"/>
    </xf>
    <xf numFmtId="0" fontId="8" fillId="15" borderId="1" xfId="1" applyFont="1" applyFill="1" applyBorder="1" applyAlignment="1">
      <alignment horizontal="center" vertical="center" wrapText="1"/>
    </xf>
    <xf numFmtId="0" fontId="8" fillId="15" borderId="1" xfId="1" applyFont="1" applyFill="1" applyBorder="1" applyAlignment="1">
      <alignment vertical="center" wrapText="1"/>
    </xf>
    <xf numFmtId="0" fontId="8" fillId="15" borderId="1" xfId="1" applyFont="1" applyFill="1" applyBorder="1" applyAlignment="1">
      <alignment horizontal="left" vertical="center" wrapText="1" readingOrder="1"/>
    </xf>
    <xf numFmtId="0" fontId="14" fillId="15" borderId="1" xfId="1" applyFont="1" applyFill="1" applyBorder="1" applyAlignment="1">
      <alignment horizontal="center" vertical="center" wrapText="1" readingOrder="1"/>
    </xf>
    <xf numFmtId="0" fontId="14" fillId="15" borderId="1" xfId="1" applyFont="1" applyFill="1" applyBorder="1" applyAlignment="1">
      <alignment horizontal="center" vertical="center" wrapText="1"/>
    </xf>
    <xf numFmtId="0" fontId="15" fillId="15" borderId="1" xfId="1" applyFont="1" applyFill="1" applyBorder="1" applyAlignment="1">
      <alignment vertical="center" wrapText="1"/>
    </xf>
    <xf numFmtId="0" fontId="8" fillId="15" borderId="1" xfId="1" applyFont="1" applyFill="1" applyBorder="1" applyAlignment="1">
      <alignment horizontal="right" vertical="center" wrapText="1" readingOrder="2"/>
    </xf>
    <xf numFmtId="0" fontId="8" fillId="15" borderId="1" xfId="1" applyFont="1" applyFill="1" applyBorder="1" applyAlignment="1">
      <alignment horizontal="center" vertical="center" wrapText="1" readingOrder="2"/>
    </xf>
    <xf numFmtId="1" fontId="8" fillId="16" borderId="1" xfId="3" applyNumberFormat="1" applyFont="1" applyFill="1" applyBorder="1" applyAlignment="1">
      <alignment horizontal="center" vertical="center" wrapText="1"/>
    </xf>
    <xf numFmtId="0" fontId="8" fillId="16" borderId="1" xfId="1" applyFont="1" applyFill="1" applyBorder="1" applyAlignment="1">
      <alignment horizontal="right" vertical="center" wrapText="1"/>
    </xf>
    <xf numFmtId="0" fontId="8" fillId="16" borderId="1" xfId="1" applyFont="1" applyFill="1" applyBorder="1" applyAlignment="1">
      <alignment horizontal="left" vertical="center" wrapText="1"/>
    </xf>
    <xf numFmtId="0" fontId="11" fillId="16" borderId="1" xfId="1" applyFont="1" applyFill="1" applyBorder="1" applyAlignment="1">
      <alignment horizontal="center" vertical="center" wrapText="1"/>
    </xf>
    <xf numFmtId="0" fontId="8" fillId="16" borderId="1" xfId="1" applyFont="1" applyFill="1" applyBorder="1" applyAlignment="1">
      <alignment vertical="center" wrapText="1"/>
    </xf>
    <xf numFmtId="166" fontId="8" fillId="16" borderId="1" xfId="2" applyNumberFormat="1" applyFont="1" applyFill="1" applyBorder="1" applyAlignment="1">
      <alignment horizontal="center" vertical="center" wrapText="1" readingOrder="2"/>
    </xf>
    <xf numFmtId="167" fontId="8" fillId="16" borderId="1" xfId="1" applyNumberFormat="1" applyFont="1" applyFill="1" applyBorder="1" applyAlignment="1">
      <alignment horizontal="center" vertical="center" wrapText="1"/>
    </xf>
    <xf numFmtId="0" fontId="10" fillId="16" borderId="1" xfId="1" applyFont="1" applyFill="1" applyBorder="1" applyAlignment="1">
      <alignment vertical="center" wrapText="1"/>
    </xf>
    <xf numFmtId="0" fontId="8" fillId="16" borderId="1" xfId="1" applyFont="1" applyFill="1" applyBorder="1" applyAlignment="1">
      <alignment horizontal="right" vertical="center" wrapText="1" readingOrder="2"/>
    </xf>
    <xf numFmtId="0" fontId="11" fillId="16" borderId="1" xfId="1" applyFont="1" applyFill="1" applyBorder="1" applyAlignment="1">
      <alignment horizontal="center" vertical="center" wrapText="1" readingOrder="2"/>
    </xf>
    <xf numFmtId="0" fontId="8" fillId="16" borderId="1" xfId="1" applyFont="1" applyFill="1" applyBorder="1" applyAlignment="1">
      <alignment horizontal="center" vertical="center" wrapText="1" readingOrder="1"/>
    </xf>
    <xf numFmtId="0" fontId="8" fillId="16" borderId="1" xfId="1" applyFont="1" applyFill="1" applyBorder="1" applyAlignment="1">
      <alignment horizontal="center" vertical="center" wrapText="1"/>
    </xf>
    <xf numFmtId="0" fontId="12" fillId="16" borderId="1" xfId="1" applyFont="1" applyFill="1" applyBorder="1" applyAlignment="1" applyProtection="1">
      <alignment horizontal="center" vertical="center" wrapText="1"/>
      <protection locked="0"/>
    </xf>
    <xf numFmtId="0" fontId="8" fillId="16" borderId="1" xfId="1" applyFont="1" applyFill="1" applyBorder="1" applyAlignment="1">
      <alignment horizontal="left" vertical="center" wrapText="1" readingOrder="2"/>
    </xf>
    <xf numFmtId="0" fontId="18" fillId="16" borderId="1" xfId="1" applyFont="1" applyFill="1" applyBorder="1" applyAlignment="1">
      <alignment horizontal="right" vertical="center" wrapText="1"/>
    </xf>
    <xf numFmtId="0" fontId="18" fillId="16" borderId="1" xfId="1" applyFont="1" applyFill="1" applyBorder="1" applyAlignment="1">
      <alignment horizontal="left" vertical="center" wrapText="1"/>
    </xf>
    <xf numFmtId="0" fontId="12" fillId="16" borderId="1" xfId="1" applyFont="1" applyFill="1" applyBorder="1" applyAlignment="1" applyProtection="1">
      <alignment horizontal="left" vertical="center" wrapText="1"/>
      <protection locked="0"/>
    </xf>
    <xf numFmtId="0" fontId="10" fillId="16" borderId="1" xfId="1" applyFont="1" applyFill="1" applyBorder="1" applyAlignment="1">
      <alignment horizontal="right" vertical="center" wrapText="1" readingOrder="2"/>
    </xf>
    <xf numFmtId="0" fontId="10" fillId="16" borderId="1" xfId="1" applyFont="1" applyFill="1" applyBorder="1" applyAlignment="1">
      <alignment horizontal="left" vertical="center" wrapText="1" readingOrder="1"/>
    </xf>
    <xf numFmtId="0" fontId="12" fillId="16" borderId="1" xfId="1" applyFont="1" applyFill="1" applyBorder="1" applyAlignment="1">
      <alignment horizontal="center" vertical="center" wrapText="1"/>
    </xf>
    <xf numFmtId="1" fontId="8" fillId="17" borderId="1" xfId="3" applyNumberFormat="1" applyFont="1" applyFill="1" applyBorder="1" applyAlignment="1">
      <alignment horizontal="center" vertical="center" wrapText="1"/>
    </xf>
    <xf numFmtId="0" fontId="8" fillId="17" borderId="1" xfId="1" applyFont="1" applyFill="1" applyBorder="1" applyAlignment="1">
      <alignment horizontal="right" vertical="center" wrapText="1"/>
    </xf>
    <xf numFmtId="0" fontId="8" fillId="17" borderId="1" xfId="1" applyFont="1" applyFill="1" applyBorder="1" applyAlignment="1">
      <alignment horizontal="left" vertical="center" wrapText="1"/>
    </xf>
    <xf numFmtId="0" fontId="11" fillId="17" borderId="1" xfId="1" applyFont="1" applyFill="1" applyBorder="1" applyAlignment="1">
      <alignment horizontal="center" vertical="center" wrapText="1" readingOrder="2"/>
    </xf>
    <xf numFmtId="0" fontId="8" fillId="17" borderId="1" xfId="1" applyFont="1" applyFill="1" applyBorder="1" applyAlignment="1">
      <alignment horizontal="center" vertical="center" wrapText="1" readingOrder="1"/>
    </xf>
    <xf numFmtId="166" fontId="8" fillId="17" borderId="1" xfId="2" applyNumberFormat="1" applyFont="1" applyFill="1" applyBorder="1" applyAlignment="1">
      <alignment horizontal="center" vertical="center" wrapText="1" readingOrder="2"/>
    </xf>
    <xf numFmtId="0" fontId="8" fillId="17" borderId="1" xfId="1" applyFont="1" applyFill="1" applyBorder="1" applyAlignment="1">
      <alignment vertical="center" wrapText="1"/>
    </xf>
    <xf numFmtId="0" fontId="8" fillId="17" borderId="1" xfId="1" applyFont="1" applyFill="1" applyBorder="1" applyAlignment="1">
      <alignment horizontal="right" vertical="center" wrapText="1" readingOrder="2"/>
    </xf>
    <xf numFmtId="0" fontId="8" fillId="17" borderId="1" xfId="1" applyFont="1" applyFill="1" applyBorder="1" applyAlignment="1">
      <alignment horizontal="left" vertical="center" wrapText="1" readingOrder="2"/>
    </xf>
    <xf numFmtId="0" fontId="8" fillId="15" borderId="1" xfId="1" applyFont="1" applyFill="1" applyBorder="1" applyAlignment="1">
      <alignment horizontal="left" vertical="center" wrapText="1" readingOrder="2"/>
    </xf>
    <xf numFmtId="166" fontId="41" fillId="2" borderId="1" xfId="1" applyNumberFormat="1" applyFont="1" applyFill="1" applyBorder="1" applyAlignment="1">
      <alignment horizontal="right"/>
    </xf>
    <xf numFmtId="9" fontId="0" fillId="19" borderId="1" xfId="7" applyFont="1" applyFill="1" applyBorder="1" applyAlignment="1" applyProtection="1">
      <alignment horizontal="center" wrapText="1"/>
      <protection locked="0"/>
    </xf>
    <xf numFmtId="9" fontId="33" fillId="19" borderId="1" xfId="0" applyNumberFormat="1" applyFont="1" applyFill="1" applyBorder="1" applyAlignment="1" applyProtection="1">
      <alignment horizontal="center" wrapText="1"/>
      <protection locked="0"/>
    </xf>
    <xf numFmtId="9" fontId="33" fillId="19" borderId="22" xfId="0" applyNumberFormat="1" applyFont="1" applyFill="1" applyBorder="1" applyAlignment="1" applyProtection="1">
      <alignment horizontal="center" wrapText="1"/>
      <protection locked="0"/>
    </xf>
    <xf numFmtId="9" fontId="33" fillId="19" borderId="16" xfId="0" applyNumberFormat="1" applyFont="1" applyFill="1" applyBorder="1" applyAlignment="1" applyProtection="1">
      <alignment horizontal="center" wrapText="1"/>
      <protection locked="0"/>
    </xf>
    <xf numFmtId="9" fontId="33" fillId="19" borderId="3" xfId="0" applyNumberFormat="1" applyFont="1" applyFill="1" applyBorder="1" applyAlignment="1" applyProtection="1">
      <alignment horizontal="center" wrapText="1"/>
      <protection locked="0"/>
    </xf>
    <xf numFmtId="0" fontId="0" fillId="6" borderId="9" xfId="0" applyFill="1" applyBorder="1" applyAlignment="1" applyProtection="1">
      <alignment wrapText="1"/>
    </xf>
    <xf numFmtId="0" fontId="0" fillId="6" borderId="10" xfId="0" applyFill="1" applyBorder="1" applyAlignment="1" applyProtection="1">
      <alignment wrapText="1"/>
    </xf>
    <xf numFmtId="0" fontId="0" fillId="0" borderId="0" xfId="0" applyAlignment="1" applyProtection="1">
      <alignment wrapText="1"/>
    </xf>
    <xf numFmtId="0" fontId="37" fillId="7" borderId="9" xfId="0" applyFont="1" applyFill="1" applyBorder="1" applyAlignment="1" applyProtection="1">
      <alignment wrapText="1"/>
    </xf>
    <xf numFmtId="9" fontId="37" fillId="7" borderId="9" xfId="0" applyNumberFormat="1" applyFont="1" applyFill="1" applyBorder="1" applyAlignment="1" applyProtection="1">
      <alignment wrapText="1"/>
    </xf>
    <xf numFmtId="0" fontId="0" fillId="7" borderId="10" xfId="0" applyFill="1" applyBorder="1" applyAlignment="1" applyProtection="1">
      <alignment wrapText="1"/>
    </xf>
    <xf numFmtId="9" fontId="37" fillId="7" borderId="23" xfId="0" applyNumberFormat="1" applyFont="1" applyFill="1" applyBorder="1" applyAlignment="1" applyProtection="1">
      <alignment wrapText="1"/>
    </xf>
    <xf numFmtId="0" fontId="0" fillId="18" borderId="0" xfId="0" applyFill="1" applyAlignment="1" applyProtection="1">
      <alignment wrapText="1"/>
    </xf>
    <xf numFmtId="0" fontId="0" fillId="6" borderId="0" xfId="0" applyFill="1" applyBorder="1" applyAlignment="1" applyProtection="1">
      <alignment wrapText="1"/>
    </xf>
    <xf numFmtId="0" fontId="37" fillId="9" borderId="12" xfId="0" applyFont="1" applyFill="1" applyBorder="1" applyAlignment="1" applyProtection="1">
      <alignment horizontal="center" wrapText="1"/>
    </xf>
    <xf numFmtId="0" fontId="37" fillId="9" borderId="1" xfId="0" applyFont="1" applyFill="1" applyBorder="1" applyAlignment="1" applyProtection="1">
      <alignment horizontal="center" wrapText="1"/>
    </xf>
    <xf numFmtId="172" fontId="0" fillId="9" borderId="1" xfId="6" applyNumberFormat="1" applyFont="1" applyFill="1" applyBorder="1" applyAlignment="1" applyProtection="1">
      <alignment horizontal="center" wrapText="1"/>
    </xf>
    <xf numFmtId="172" fontId="33" fillId="9" borderId="1" xfId="6" applyNumberFormat="1" applyFont="1" applyFill="1" applyBorder="1" applyAlignment="1" applyProtection="1">
      <alignment horizontal="center" wrapText="1"/>
    </xf>
    <xf numFmtId="9" fontId="37" fillId="8" borderId="24" xfId="0" applyNumberFormat="1" applyFont="1" applyFill="1" applyBorder="1" applyAlignment="1" applyProtection="1">
      <alignment horizontal="center" wrapText="1"/>
    </xf>
    <xf numFmtId="9" fontId="33" fillId="8" borderId="25" xfId="0" applyNumberFormat="1" applyFont="1" applyFill="1" applyBorder="1" applyAlignment="1" applyProtection="1">
      <alignment horizontal="center" wrapText="1"/>
    </xf>
    <xf numFmtId="9" fontId="33" fillId="8" borderId="26" xfId="0" applyNumberFormat="1" applyFont="1" applyFill="1" applyBorder="1" applyAlignment="1" applyProtection="1">
      <alignment wrapText="1"/>
    </xf>
    <xf numFmtId="9" fontId="33" fillId="8" borderId="27" xfId="0" applyNumberFormat="1" applyFont="1" applyFill="1" applyBorder="1" applyAlignment="1" applyProtection="1">
      <alignment horizontal="center" wrapText="1"/>
    </xf>
    <xf numFmtId="9" fontId="33" fillId="8" borderId="23" xfId="0" applyNumberFormat="1" applyFont="1" applyFill="1" applyBorder="1" applyAlignment="1" applyProtection="1">
      <alignment horizontal="center" wrapText="1"/>
    </xf>
    <xf numFmtId="0" fontId="0" fillId="15" borderId="1" xfId="0" applyFill="1" applyBorder="1" applyAlignment="1" applyProtection="1">
      <alignment wrapText="1"/>
    </xf>
    <xf numFmtId="0" fontId="39" fillId="9" borderId="1" xfId="0" applyFont="1" applyFill="1" applyBorder="1" applyAlignment="1" applyProtection="1">
      <alignment wrapText="1"/>
    </xf>
    <xf numFmtId="171" fontId="0" fillId="9" borderId="1" xfId="6" applyNumberFormat="1" applyFont="1" applyFill="1" applyBorder="1" applyAlignment="1" applyProtection="1">
      <alignment wrapText="1"/>
    </xf>
    <xf numFmtId="9" fontId="33" fillId="9" borderId="1" xfId="7" applyFont="1" applyFill="1" applyBorder="1" applyAlignment="1" applyProtection="1">
      <alignment horizontal="center" wrapText="1"/>
    </xf>
    <xf numFmtId="171" fontId="33" fillId="9" borderId="1" xfId="6" applyNumberFormat="1" applyFont="1" applyFill="1" applyBorder="1" applyAlignment="1" applyProtection="1">
      <alignment horizontal="center" wrapText="1"/>
    </xf>
    <xf numFmtId="9" fontId="37" fillId="8" borderId="28" xfId="0" applyNumberFormat="1" applyFont="1" applyFill="1" applyBorder="1" applyAlignment="1" applyProtection="1">
      <alignment horizontal="center" wrapText="1"/>
    </xf>
    <xf numFmtId="2" fontId="33" fillId="8" borderId="15" xfId="0" applyNumberFormat="1" applyFont="1" applyFill="1" applyBorder="1" applyAlignment="1" applyProtection="1">
      <alignment horizontal="center" wrapText="1"/>
    </xf>
    <xf numFmtId="44" fontId="33" fillId="8" borderId="29" xfId="6" applyFont="1" applyFill="1" applyBorder="1" applyAlignment="1" applyProtection="1">
      <alignment wrapText="1"/>
    </xf>
    <xf numFmtId="2" fontId="33" fillId="8" borderId="30" xfId="0" applyNumberFormat="1" applyFont="1" applyFill="1" applyBorder="1" applyAlignment="1" applyProtection="1">
      <alignment horizontal="center" wrapText="1"/>
    </xf>
    <xf numFmtId="171" fontId="33" fillId="9" borderId="1" xfId="6" applyNumberFormat="1" applyFont="1" applyFill="1" applyBorder="1" applyAlignment="1" applyProtection="1">
      <alignment wrapText="1"/>
    </xf>
    <xf numFmtId="0" fontId="0" fillId="6" borderId="14" xfId="0" applyFill="1" applyBorder="1" applyAlignment="1" applyProtection="1">
      <alignment wrapText="1"/>
    </xf>
    <xf numFmtId="2" fontId="33" fillId="8" borderId="18" xfId="0" applyNumberFormat="1" applyFont="1" applyFill="1" applyBorder="1" applyAlignment="1" applyProtection="1">
      <alignment horizontal="center" wrapText="1"/>
    </xf>
    <xf numFmtId="44" fontId="33" fillId="8" borderId="36" xfId="6" applyFont="1" applyFill="1" applyBorder="1" applyAlignment="1" applyProtection="1">
      <alignment wrapText="1"/>
    </xf>
    <xf numFmtId="171" fontId="37" fillId="9" borderId="1" xfId="6" applyNumberFormat="1" applyFont="1" applyFill="1" applyBorder="1" applyAlignment="1" applyProtection="1">
      <alignment wrapText="1"/>
    </xf>
    <xf numFmtId="0" fontId="30" fillId="11" borderId="1" xfId="0" applyFont="1" applyFill="1" applyBorder="1" applyAlignment="1" applyProtection="1">
      <alignment horizontal="center" wrapText="1"/>
    </xf>
    <xf numFmtId="0" fontId="37" fillId="8" borderId="12" xfId="0" applyFont="1" applyFill="1" applyBorder="1" applyAlignment="1" applyProtection="1">
      <alignment horizontal="center" wrapText="1"/>
    </xf>
    <xf numFmtId="0" fontId="37" fillId="8" borderId="1" xfId="0" applyFont="1" applyFill="1" applyBorder="1" applyAlignment="1" applyProtection="1">
      <alignment horizontal="center" wrapText="1"/>
    </xf>
    <xf numFmtId="0" fontId="0" fillId="10" borderId="1" xfId="0" applyFill="1" applyBorder="1" applyAlignment="1" applyProtection="1">
      <alignment wrapText="1"/>
    </xf>
    <xf numFmtId="2" fontId="30" fillId="11" borderId="1" xfId="0" applyNumberFormat="1" applyFont="1" applyFill="1" applyBorder="1" applyAlignment="1" applyProtection="1">
      <alignment horizontal="center" wrapText="1"/>
    </xf>
    <xf numFmtId="171" fontId="0" fillId="10" borderId="1" xfId="6" applyNumberFormat="1" applyFont="1" applyFill="1" applyBorder="1" applyAlignment="1" applyProtection="1">
      <alignment wrapText="1"/>
    </xf>
    <xf numFmtId="0" fontId="0" fillId="8" borderId="1" xfId="0" applyFill="1" applyBorder="1" applyAlignment="1" applyProtection="1">
      <alignment horizontal="center" wrapText="1"/>
    </xf>
    <xf numFmtId="0" fontId="0" fillId="10" borderId="1" xfId="0" applyFill="1" applyBorder="1" applyAlignment="1" applyProtection="1">
      <alignment horizontal="center" wrapText="1"/>
    </xf>
    <xf numFmtId="171" fontId="0" fillId="10" borderId="1" xfId="0" applyNumberFormat="1" applyFill="1" applyBorder="1" applyAlignment="1" applyProtection="1">
      <alignment horizontal="center" wrapText="1"/>
    </xf>
    <xf numFmtId="0" fontId="37" fillId="8" borderId="18" xfId="0" applyFont="1" applyFill="1" applyBorder="1" applyAlignment="1" applyProtection="1">
      <alignment wrapText="1"/>
    </xf>
    <xf numFmtId="0" fontId="37" fillId="9" borderId="3" xfId="0" applyFont="1" applyFill="1" applyBorder="1" applyAlignment="1" applyProtection="1">
      <alignment horizontal="center" wrapText="1"/>
    </xf>
    <xf numFmtId="0" fontId="37" fillId="8" borderId="3" xfId="0" applyFont="1" applyFill="1" applyBorder="1" applyAlignment="1" applyProtection="1">
      <alignment horizontal="center" wrapText="1"/>
    </xf>
    <xf numFmtId="0" fontId="0" fillId="10" borderId="3" xfId="0" applyFill="1" applyBorder="1" applyAlignment="1" applyProtection="1">
      <alignment wrapText="1"/>
    </xf>
    <xf numFmtId="0" fontId="0" fillId="6" borderId="13" xfId="0" applyFill="1" applyBorder="1" applyAlignment="1" applyProtection="1">
      <alignment wrapText="1"/>
    </xf>
    <xf numFmtId="0" fontId="37" fillId="9" borderId="22" xfId="0" applyFont="1" applyFill="1" applyBorder="1" applyAlignment="1" applyProtection="1">
      <alignment horizontal="center" wrapText="1"/>
    </xf>
    <xf numFmtId="173" fontId="0" fillId="10" borderId="22" xfId="0" applyNumberFormat="1" applyFill="1" applyBorder="1" applyAlignment="1" applyProtection="1">
      <alignment wrapText="1"/>
    </xf>
    <xf numFmtId="173" fontId="0" fillId="10" borderId="1" xfId="0" applyNumberFormat="1" applyFill="1" applyBorder="1" applyAlignment="1" applyProtection="1">
      <alignment wrapText="1"/>
    </xf>
    <xf numFmtId="0" fontId="0" fillId="0" borderId="0" xfId="0" applyFill="1" applyBorder="1" applyAlignment="1" applyProtection="1">
      <alignment wrapText="1"/>
    </xf>
    <xf numFmtId="0" fontId="37" fillId="9" borderId="16" xfId="0" applyFont="1" applyFill="1" applyBorder="1" applyAlignment="1" applyProtection="1">
      <alignment horizontal="center" wrapText="1"/>
    </xf>
    <xf numFmtId="173" fontId="0" fillId="10" borderId="16" xfId="0" applyNumberFormat="1" applyFill="1" applyBorder="1" applyAlignment="1" applyProtection="1">
      <alignment wrapText="1"/>
    </xf>
    <xf numFmtId="0" fontId="37" fillId="9" borderId="32" xfId="0" applyFont="1" applyFill="1" applyBorder="1" applyAlignment="1" applyProtection="1">
      <alignment horizontal="center" wrapText="1"/>
    </xf>
    <xf numFmtId="173" fontId="0" fillId="10" borderId="32" xfId="0" applyNumberFormat="1" applyFill="1" applyBorder="1" applyAlignment="1" applyProtection="1">
      <alignment wrapText="1"/>
    </xf>
    <xf numFmtId="0" fontId="0" fillId="0" borderId="0" xfId="0" applyFill="1" applyAlignment="1" applyProtection="1">
      <alignment wrapText="1"/>
    </xf>
    <xf numFmtId="173" fontId="0" fillId="10" borderId="3" xfId="0" applyNumberFormat="1" applyFill="1" applyBorder="1" applyAlignment="1" applyProtection="1">
      <alignment wrapText="1"/>
    </xf>
    <xf numFmtId="0" fontId="0" fillId="6" borderId="19" xfId="0" applyFill="1" applyBorder="1" applyAlignment="1" applyProtection="1">
      <alignment wrapText="1"/>
    </xf>
    <xf numFmtId="0" fontId="0" fillId="6" borderId="20" xfId="0" applyFill="1" applyBorder="1" applyAlignment="1" applyProtection="1">
      <alignment wrapText="1"/>
    </xf>
    <xf numFmtId="0" fontId="0" fillId="6" borderId="17" xfId="0" applyFill="1" applyBorder="1" applyAlignment="1" applyProtection="1">
      <alignment wrapText="1"/>
    </xf>
    <xf numFmtId="0" fontId="42" fillId="0" borderId="0" xfId="0" applyFont="1" applyAlignment="1" applyProtection="1">
      <alignment wrapText="1"/>
    </xf>
    <xf numFmtId="0" fontId="41" fillId="0" borderId="0" xfId="0" applyFont="1" applyAlignment="1" applyProtection="1">
      <alignment wrapText="1"/>
    </xf>
    <xf numFmtId="0" fontId="41" fillId="0" borderId="0" xfId="0" applyFont="1" applyAlignment="1" applyProtection="1">
      <alignment horizontal="right"/>
    </xf>
    <xf numFmtId="9" fontId="0" fillId="19" borderId="1" xfId="0" applyNumberFormat="1" applyFont="1" applyFill="1" applyBorder="1" applyAlignment="1" applyProtection="1">
      <alignment horizontal="center" wrapText="1"/>
      <protection locked="0"/>
    </xf>
    <xf numFmtId="0" fontId="41" fillId="0" borderId="0" xfId="0" applyFont="1" applyAlignment="1" applyProtection="1">
      <alignment horizontal="right"/>
    </xf>
    <xf numFmtId="0" fontId="41" fillId="0" borderId="0" xfId="0" applyFont="1" applyAlignment="1" applyProtection="1">
      <alignment horizontal="right" wrapText="1"/>
    </xf>
    <xf numFmtId="0" fontId="37" fillId="15" borderId="4" xfId="0" applyFont="1" applyFill="1" applyBorder="1" applyAlignment="1" applyProtection="1">
      <alignment horizontal="center" wrapText="1"/>
    </xf>
    <xf numFmtId="0" fontId="37" fillId="15" borderId="6" xfId="0" applyFont="1" applyFill="1" applyBorder="1" applyAlignment="1" applyProtection="1">
      <alignment horizontal="center" wrapText="1"/>
    </xf>
    <xf numFmtId="0" fontId="37" fillId="8" borderId="21" xfId="0" applyFont="1" applyFill="1" applyBorder="1" applyAlignment="1" applyProtection="1">
      <alignment horizontal="center" vertical="center" wrapText="1"/>
    </xf>
    <xf numFmtId="0" fontId="37" fillId="8" borderId="12" xfId="0" applyFont="1" applyFill="1" applyBorder="1" applyAlignment="1" applyProtection="1">
      <alignment horizontal="center" vertical="center" wrapText="1"/>
    </xf>
    <xf numFmtId="0" fontId="37" fillId="8" borderId="15" xfId="0" applyFont="1" applyFill="1" applyBorder="1" applyAlignment="1" applyProtection="1">
      <alignment horizontal="center" vertical="center" wrapText="1"/>
    </xf>
    <xf numFmtId="171" fontId="0" fillId="10" borderId="33" xfId="6" applyNumberFormat="1" applyFont="1" applyFill="1" applyBorder="1" applyAlignment="1" applyProtection="1">
      <alignment horizontal="center" wrapText="1"/>
    </xf>
    <xf numFmtId="171" fontId="0" fillId="10" borderId="34" xfId="6" applyNumberFormat="1" applyFont="1" applyFill="1" applyBorder="1" applyAlignment="1" applyProtection="1">
      <alignment horizontal="center" wrapText="1"/>
    </xf>
    <xf numFmtId="171" fontId="0" fillId="10" borderId="29" xfId="6" applyNumberFormat="1" applyFont="1" applyFill="1" applyBorder="1" applyAlignment="1" applyProtection="1">
      <alignment horizontal="center" wrapText="1"/>
    </xf>
    <xf numFmtId="0" fontId="37" fillId="8" borderId="31" xfId="0" applyFont="1" applyFill="1" applyBorder="1" applyAlignment="1" applyProtection="1">
      <alignment horizontal="center" vertical="center" wrapText="1"/>
    </xf>
    <xf numFmtId="0" fontId="37" fillId="8" borderId="18" xfId="0" applyFont="1" applyFill="1" applyBorder="1" applyAlignment="1" applyProtection="1">
      <alignment horizontal="center" vertical="center" wrapText="1"/>
    </xf>
    <xf numFmtId="171" fontId="0" fillId="10" borderId="35" xfId="6" applyNumberFormat="1" applyFont="1" applyFill="1" applyBorder="1" applyAlignment="1" applyProtection="1">
      <alignment horizontal="center" wrapText="1"/>
    </xf>
    <xf numFmtId="171" fontId="0" fillId="10" borderId="36" xfId="6" applyNumberFormat="1" applyFont="1" applyFill="1" applyBorder="1" applyAlignment="1" applyProtection="1">
      <alignment horizontal="center" wrapText="1"/>
    </xf>
    <xf numFmtId="9" fontId="40" fillId="6" borderId="11" xfId="0" applyNumberFormat="1" applyFont="1" applyFill="1" applyBorder="1" applyAlignment="1" applyProtection="1">
      <alignment horizontal="center" vertical="center" wrapText="1"/>
    </xf>
    <xf numFmtId="0" fontId="40" fillId="6" borderId="13" xfId="0" applyFont="1" applyFill="1" applyBorder="1" applyAlignment="1" applyProtection="1">
      <alignment horizontal="center" vertical="center" wrapText="1"/>
    </xf>
    <xf numFmtId="9" fontId="38" fillId="6" borderId="11" xfId="0" applyNumberFormat="1" applyFont="1" applyFill="1" applyBorder="1" applyAlignment="1" applyProtection="1">
      <alignment horizontal="center" vertical="center" wrapText="1"/>
    </xf>
    <xf numFmtId="9" fontId="38" fillId="6" borderId="13" xfId="0" applyNumberFormat="1" applyFont="1" applyFill="1" applyBorder="1" applyAlignment="1" applyProtection="1">
      <alignment horizontal="center" vertical="center" wrapText="1"/>
    </xf>
    <xf numFmtId="9" fontId="38" fillId="6" borderId="17" xfId="0" applyNumberFormat="1" applyFont="1" applyFill="1" applyBorder="1" applyAlignment="1" applyProtection="1">
      <alignment horizontal="center" vertical="center" wrapText="1"/>
    </xf>
    <xf numFmtId="0" fontId="37" fillId="6" borderId="11" xfId="0" applyFont="1" applyFill="1" applyBorder="1" applyAlignment="1" applyProtection="1">
      <alignment horizontal="center" vertical="center" wrapText="1"/>
    </xf>
    <xf numFmtId="0" fontId="37" fillId="6" borderId="13" xfId="0" applyFont="1" applyFill="1" applyBorder="1" applyAlignment="1" applyProtection="1">
      <alignment horizontal="center" vertical="center" wrapText="1"/>
    </xf>
    <xf numFmtId="0" fontId="38" fillId="6" borderId="13" xfId="0" applyFont="1" applyFill="1" applyBorder="1" applyAlignment="1" applyProtection="1">
      <alignment horizontal="center" vertical="center" wrapText="1"/>
    </xf>
    <xf numFmtId="0" fontId="37" fillId="9" borderId="1" xfId="0" applyFont="1" applyFill="1" applyBorder="1" applyAlignment="1" applyProtection="1">
      <alignment horizontal="center" wrapText="1"/>
    </xf>
    <xf numFmtId="0" fontId="37" fillId="8" borderId="1" xfId="0" applyFont="1" applyFill="1" applyBorder="1" applyAlignment="1" applyProtection="1">
      <alignment horizontal="center" wrapText="1"/>
    </xf>
    <xf numFmtId="0" fontId="0" fillId="6" borderId="13" xfId="0" applyFill="1" applyBorder="1" applyAlignment="1" applyProtection="1">
      <alignment horizontal="center" vertical="center" wrapText="1"/>
    </xf>
    <xf numFmtId="0" fontId="37" fillId="6" borderId="17" xfId="0" applyFont="1" applyFill="1" applyBorder="1" applyAlignment="1" applyProtection="1">
      <alignment horizontal="center" vertical="center" wrapText="1"/>
    </xf>
    <xf numFmtId="0" fontId="3" fillId="7" borderId="8" xfId="0" applyFont="1" applyFill="1" applyBorder="1" applyAlignment="1">
      <alignment horizontal="center"/>
    </xf>
    <xf numFmtId="0" fontId="3" fillId="7" borderId="1" xfId="0" applyFont="1" applyFill="1" applyBorder="1" applyAlignment="1">
      <alignment horizontal="center"/>
    </xf>
    <xf numFmtId="0" fontId="1" fillId="0" borderId="4" xfId="1" applyBorder="1" applyAlignment="1">
      <alignment horizontal="right" vertical="top"/>
    </xf>
    <xf numFmtId="0" fontId="1" fillId="0" borderId="6" xfId="1" applyBorder="1" applyAlignment="1">
      <alignment horizontal="right" vertical="top"/>
    </xf>
    <xf numFmtId="0" fontId="24" fillId="0" borderId="0" xfId="1" applyFont="1" applyFill="1" applyBorder="1" applyAlignment="1">
      <alignment horizontal="center" wrapText="1"/>
    </xf>
    <xf numFmtId="0" fontId="8" fillId="5" borderId="4" xfId="1" applyFont="1" applyFill="1" applyBorder="1" applyAlignment="1">
      <alignment horizontal="right" vertical="center" wrapText="1" readingOrder="2"/>
    </xf>
    <xf numFmtId="0" fontId="8" fillId="5" borderId="5" xfId="1" applyFont="1" applyFill="1" applyBorder="1" applyAlignment="1">
      <alignment horizontal="right" vertical="center" wrapText="1" readingOrder="2"/>
    </xf>
    <xf numFmtId="0" fontId="8" fillId="5" borderId="6" xfId="1" applyFont="1" applyFill="1" applyBorder="1" applyAlignment="1">
      <alignment horizontal="right" vertical="center" wrapText="1" readingOrder="2"/>
    </xf>
    <xf numFmtId="0" fontId="27" fillId="6" borderId="4" xfId="1" applyFont="1" applyFill="1" applyBorder="1" applyAlignment="1">
      <alignment horizontal="center" vertical="center" wrapText="1" readingOrder="2"/>
    </xf>
    <xf numFmtId="0" fontId="27" fillId="6" borderId="6" xfId="1" applyFont="1" applyFill="1" applyBorder="1" applyAlignment="1">
      <alignment horizontal="center" vertical="center" wrapText="1" readingOrder="2"/>
    </xf>
    <xf numFmtId="0" fontId="1" fillId="0" borderId="4" xfId="1" applyBorder="1" applyAlignment="1">
      <alignment horizontal="right" vertical="top" wrapText="1"/>
    </xf>
    <xf numFmtId="0" fontId="1" fillId="0" borderId="6" xfId="1" applyBorder="1" applyAlignment="1">
      <alignment horizontal="right" vertical="top" wrapText="1"/>
    </xf>
  </cellXfs>
  <cellStyles count="8">
    <cellStyle name="Comma 2" xfId="2"/>
    <cellStyle name="Currency" xfId="6" builtinId="4"/>
    <cellStyle name="Normal" xfId="0" builtinId="0"/>
    <cellStyle name="Normal 2" xfId="1"/>
    <cellStyle name="Normal 2 2" xfId="5"/>
    <cellStyle name="Normal_גיליון1" xfId="3"/>
    <cellStyle name="Percent" xfId="7" builtinId="5"/>
    <cellStyle name="קלט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4236720</xdr:colOff>
      <xdr:row>291</xdr:row>
      <xdr:rowOff>0</xdr:rowOff>
    </xdr:from>
    <xdr:ext cx="184731" cy="264560"/>
    <xdr:sp macro="" textlink="">
      <xdr:nvSpPr>
        <xdr:cNvPr id="2" name="TextBox 1">
          <a:extLst>
            <a:ext uri="{FF2B5EF4-FFF2-40B4-BE49-F238E27FC236}">
              <a16:creationId xmlns:a16="http://schemas.microsoft.com/office/drawing/2014/main" id="{123F9D98-0186-4D80-975A-6F06C1DE9D3D}"/>
            </a:ext>
          </a:extLst>
        </xdr:cNvPr>
        <xdr:cNvSpPr txBox="1"/>
      </xdr:nvSpPr>
      <xdr:spPr>
        <a:xfrm>
          <a:off x="11092222599" y="10252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4236720</xdr:colOff>
      <xdr:row>291</xdr:row>
      <xdr:rowOff>0</xdr:rowOff>
    </xdr:from>
    <xdr:ext cx="184731" cy="264560"/>
    <xdr:sp macro="" textlink="">
      <xdr:nvSpPr>
        <xdr:cNvPr id="3" name="TextBox 1">
          <a:extLst>
            <a:ext uri="{FF2B5EF4-FFF2-40B4-BE49-F238E27FC236}">
              <a16:creationId xmlns:a16="http://schemas.microsoft.com/office/drawing/2014/main" id="{0DDD8F9E-BE3A-4EE8-8E79-D20066FD0229}"/>
            </a:ext>
          </a:extLst>
        </xdr:cNvPr>
        <xdr:cNvSpPr txBox="1"/>
      </xdr:nvSpPr>
      <xdr:spPr>
        <a:xfrm>
          <a:off x="11092222599" y="10252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4236720</xdr:colOff>
      <xdr:row>291</xdr:row>
      <xdr:rowOff>0</xdr:rowOff>
    </xdr:from>
    <xdr:ext cx="184731" cy="264560"/>
    <xdr:sp macro="" textlink="">
      <xdr:nvSpPr>
        <xdr:cNvPr id="4" name="TextBox 1">
          <a:extLst>
            <a:ext uri="{FF2B5EF4-FFF2-40B4-BE49-F238E27FC236}">
              <a16:creationId xmlns:a16="http://schemas.microsoft.com/office/drawing/2014/main" id="{4172F05D-BB4D-4346-AE47-B14E9B4B41D5}"/>
            </a:ext>
          </a:extLst>
        </xdr:cNvPr>
        <xdr:cNvSpPr txBox="1"/>
      </xdr:nvSpPr>
      <xdr:spPr>
        <a:xfrm>
          <a:off x="11092222599" y="10252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4236720</xdr:colOff>
      <xdr:row>291</xdr:row>
      <xdr:rowOff>0</xdr:rowOff>
    </xdr:from>
    <xdr:ext cx="184731" cy="264560"/>
    <xdr:sp macro="" textlink="">
      <xdr:nvSpPr>
        <xdr:cNvPr id="5" name="TextBox 1">
          <a:extLst>
            <a:ext uri="{FF2B5EF4-FFF2-40B4-BE49-F238E27FC236}">
              <a16:creationId xmlns:a16="http://schemas.microsoft.com/office/drawing/2014/main" id="{25CDC78D-0A38-435D-B2C3-D95EF95BF465}"/>
            </a:ext>
          </a:extLst>
        </xdr:cNvPr>
        <xdr:cNvSpPr txBox="1"/>
      </xdr:nvSpPr>
      <xdr:spPr>
        <a:xfrm>
          <a:off x="11092222599" y="10252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4236720</xdr:colOff>
      <xdr:row>292</xdr:row>
      <xdr:rowOff>0</xdr:rowOff>
    </xdr:from>
    <xdr:ext cx="184731" cy="264560"/>
    <xdr:sp macro="" textlink="">
      <xdr:nvSpPr>
        <xdr:cNvPr id="6" name="TextBox 1">
          <a:extLst>
            <a:ext uri="{FF2B5EF4-FFF2-40B4-BE49-F238E27FC236}">
              <a16:creationId xmlns:a16="http://schemas.microsoft.com/office/drawing/2014/main" id="{7981F721-31DC-47F3-B2DA-B52000F80B51}"/>
            </a:ext>
          </a:extLst>
        </xdr:cNvPr>
        <xdr:cNvSpPr txBox="1"/>
      </xdr:nvSpPr>
      <xdr:spPr>
        <a:xfrm>
          <a:off x="11092222599" y="10275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4236720</xdr:colOff>
      <xdr:row>292</xdr:row>
      <xdr:rowOff>0</xdr:rowOff>
    </xdr:from>
    <xdr:ext cx="184731" cy="264560"/>
    <xdr:sp macro="" textlink="">
      <xdr:nvSpPr>
        <xdr:cNvPr id="7" name="TextBox 1">
          <a:extLst>
            <a:ext uri="{FF2B5EF4-FFF2-40B4-BE49-F238E27FC236}">
              <a16:creationId xmlns:a16="http://schemas.microsoft.com/office/drawing/2014/main" id="{E8D14D93-A628-451A-8DA6-61BC6AB90E25}"/>
            </a:ext>
          </a:extLst>
        </xdr:cNvPr>
        <xdr:cNvSpPr txBox="1"/>
      </xdr:nvSpPr>
      <xdr:spPr>
        <a:xfrm>
          <a:off x="11092222599" y="10275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4236720</xdr:colOff>
      <xdr:row>292</xdr:row>
      <xdr:rowOff>0</xdr:rowOff>
    </xdr:from>
    <xdr:ext cx="184731" cy="264560"/>
    <xdr:sp macro="" textlink="">
      <xdr:nvSpPr>
        <xdr:cNvPr id="8" name="TextBox 1">
          <a:extLst>
            <a:ext uri="{FF2B5EF4-FFF2-40B4-BE49-F238E27FC236}">
              <a16:creationId xmlns:a16="http://schemas.microsoft.com/office/drawing/2014/main" id="{FE77E347-6D3C-4870-B39C-8A14CFADE6F7}"/>
            </a:ext>
          </a:extLst>
        </xdr:cNvPr>
        <xdr:cNvSpPr txBox="1"/>
      </xdr:nvSpPr>
      <xdr:spPr>
        <a:xfrm>
          <a:off x="11092222599" y="10275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4236720</xdr:colOff>
      <xdr:row>292</xdr:row>
      <xdr:rowOff>0</xdr:rowOff>
    </xdr:from>
    <xdr:ext cx="184731" cy="264560"/>
    <xdr:sp macro="" textlink="">
      <xdr:nvSpPr>
        <xdr:cNvPr id="9" name="TextBox 1">
          <a:extLst>
            <a:ext uri="{FF2B5EF4-FFF2-40B4-BE49-F238E27FC236}">
              <a16:creationId xmlns:a16="http://schemas.microsoft.com/office/drawing/2014/main" id="{FDE08120-75A5-4BAB-8F3F-B50732A0A741}"/>
            </a:ext>
          </a:extLst>
        </xdr:cNvPr>
        <xdr:cNvSpPr txBox="1"/>
      </xdr:nvSpPr>
      <xdr:spPr>
        <a:xfrm>
          <a:off x="11092222599" y="10275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46"/>
  <sheetViews>
    <sheetView rightToLeft="1" tabSelected="1" zoomScale="70" zoomScaleNormal="70" workbookViewId="0">
      <selection activeCell="B5" sqref="B5"/>
    </sheetView>
  </sheetViews>
  <sheetFormatPr defaultRowHeight="14.25" x14ac:dyDescent="0.2"/>
  <cols>
    <col min="1" max="1" width="3.875" style="187" customWidth="1"/>
    <col min="2" max="2" width="11.875" style="187" bestFit="1" customWidth="1"/>
    <col min="3" max="3" width="11.625" style="187" bestFit="1" customWidth="1"/>
    <col min="4" max="4" width="8.875" style="187" bestFit="1" customWidth="1"/>
    <col min="5" max="5" width="9" style="187" bestFit="1" customWidth="1"/>
    <col min="6" max="6" width="12.875" style="187" customWidth="1"/>
    <col min="7" max="7" width="9" style="187"/>
    <col min="8" max="8" width="10.375" style="187" bestFit="1" customWidth="1"/>
    <col min="9" max="9" width="2.75" style="187" customWidth="1"/>
    <col min="10" max="10" width="13" style="187" bestFit="1" customWidth="1"/>
    <col min="11" max="11" width="16.25" style="187" bestFit="1" customWidth="1"/>
    <col min="12" max="12" width="13" style="187" bestFit="1" customWidth="1"/>
    <col min="13" max="13" width="12.375" style="187" customWidth="1"/>
    <col min="14" max="15" width="9" style="187"/>
    <col min="16" max="16" width="4" style="187" customWidth="1"/>
    <col min="17" max="17" width="9" style="187"/>
    <col min="18" max="18" width="12.375" style="187" customWidth="1"/>
    <col min="19" max="19" width="14.375" style="187" customWidth="1"/>
    <col min="20" max="20" width="14" style="187" customWidth="1"/>
    <col min="21" max="21" width="14.875" style="187" customWidth="1"/>
    <col min="22" max="22" width="11" style="187" customWidth="1"/>
    <col min="23" max="23" width="10.375" style="187" bestFit="1" customWidth="1"/>
    <col min="24" max="24" width="3.375" style="187" customWidth="1"/>
    <col min="25" max="25" width="9" style="187"/>
    <col min="26" max="26" width="15.625" style="187" bestFit="1" customWidth="1"/>
    <col min="27" max="27" width="16.25" style="187" customWidth="1"/>
    <col min="28" max="29" width="9" style="187"/>
    <col min="30" max="30" width="3.75" style="187" customWidth="1"/>
    <col min="31" max="16384" width="9" style="187"/>
  </cols>
  <sheetData>
    <row r="1" spans="2:32" ht="15.75" thickBot="1" x14ac:dyDescent="0.3">
      <c r="B1" s="185"/>
      <c r="C1" s="186"/>
      <c r="D1" s="186"/>
      <c r="E1" s="186"/>
      <c r="F1" s="186"/>
      <c r="G1" s="267" t="s">
        <v>1188</v>
      </c>
      <c r="H1" s="264">
        <v>0.7</v>
      </c>
      <c r="J1" s="185"/>
      <c r="K1" s="186"/>
      <c r="L1" s="186"/>
      <c r="M1" s="186"/>
      <c r="N1" s="267" t="s">
        <v>1185</v>
      </c>
      <c r="O1" s="262">
        <v>0.03</v>
      </c>
      <c r="Q1" s="185"/>
      <c r="R1" s="186"/>
      <c r="S1" s="186"/>
      <c r="T1" s="186"/>
      <c r="U1" s="186"/>
      <c r="V1" s="267" t="s">
        <v>1175</v>
      </c>
      <c r="W1" s="264">
        <v>0.27</v>
      </c>
      <c r="Y1" s="188" t="s">
        <v>1177</v>
      </c>
      <c r="Z1" s="189">
        <v>0.03</v>
      </c>
      <c r="AA1" s="190"/>
      <c r="AB1" s="191">
        <v>0.97</v>
      </c>
      <c r="AC1" s="192"/>
      <c r="AE1" s="250" t="s">
        <v>1205</v>
      </c>
      <c r="AF1" s="251"/>
    </row>
    <row r="2" spans="2:32" ht="30.75" thickBot="1" x14ac:dyDescent="0.3">
      <c r="B2" s="270" t="s">
        <v>1189</v>
      </c>
      <c r="C2" s="270"/>
      <c r="D2" s="193"/>
      <c r="E2" s="193"/>
      <c r="F2" s="193"/>
      <c r="G2" s="268"/>
      <c r="H2" s="269"/>
      <c r="J2" s="194"/>
      <c r="K2" s="195" t="s">
        <v>1210</v>
      </c>
      <c r="L2" s="195" t="s">
        <v>1211</v>
      </c>
      <c r="M2" s="193"/>
      <c r="N2" s="272"/>
      <c r="O2" s="263"/>
      <c r="Q2" s="195" t="s">
        <v>87</v>
      </c>
      <c r="R2" s="195" t="s">
        <v>1176</v>
      </c>
      <c r="S2" s="196" t="s">
        <v>1195</v>
      </c>
      <c r="T2" s="197" t="s">
        <v>1177</v>
      </c>
      <c r="U2" s="193"/>
      <c r="V2" s="268"/>
      <c r="W2" s="265"/>
      <c r="Y2" s="198"/>
      <c r="Z2" s="199" t="s">
        <v>1199</v>
      </c>
      <c r="AA2" s="200" t="s">
        <v>1200</v>
      </c>
      <c r="AB2" s="201" t="s">
        <v>1201</v>
      </c>
      <c r="AC2" s="202" t="s">
        <v>1202</v>
      </c>
      <c r="AE2" s="203" t="s">
        <v>1206</v>
      </c>
      <c r="AF2" s="203">
        <v>3.5</v>
      </c>
    </row>
    <row r="3" spans="2:32" ht="15.75" thickBot="1" x14ac:dyDescent="0.3">
      <c r="B3" s="204" t="str">
        <f>'טבלה 1 מפרט יצרנים + מחיר מקס'!C1</f>
        <v>CRESTRON</v>
      </c>
      <c r="C3" s="205">
        <f>'טבלה 1 מפרט יצרנים + מחיר מקס'!D23*סימולטור!AF2</f>
        <v>200060</v>
      </c>
      <c r="D3" s="193"/>
      <c r="E3" s="193"/>
      <c r="F3" s="193"/>
      <c r="G3" s="268"/>
      <c r="H3" s="269"/>
      <c r="J3" s="194" t="s">
        <v>1177</v>
      </c>
      <c r="K3" s="206">
        <v>0.8</v>
      </c>
      <c r="L3" s="206">
        <v>0.2</v>
      </c>
      <c r="M3" s="193"/>
      <c r="N3" s="272"/>
      <c r="O3" s="263"/>
      <c r="Q3" s="195">
        <v>1</v>
      </c>
      <c r="R3" s="195" t="str">
        <f>'טבלה 2 מחירי מקס לתתי קטגוריות'!A4</f>
        <v>HSL</v>
      </c>
      <c r="S3" s="207">
        <f>SUM('טבלה 2 מחירי פריטים נוספים'!G2:G45)</f>
        <v>296711.99999999994</v>
      </c>
      <c r="T3" s="206">
        <f>'טבלה 2 מחירי מקס לתתי קטגוריות'!B4</f>
        <v>0.19</v>
      </c>
      <c r="U3" s="193"/>
      <c r="V3" s="268"/>
      <c r="W3" s="265"/>
      <c r="Y3" s="208" t="s">
        <v>1192</v>
      </c>
      <c r="Z3" s="209">
        <v>90</v>
      </c>
      <c r="AA3" s="210">
        <f>$H$1*F11+$O$1*M8+$W$1*U12</f>
        <v>350248.1331294988</v>
      </c>
      <c r="AB3" s="211">
        <f>100*MIN($AA$3:$AA$5)/AA3</f>
        <v>91.407418466840909</v>
      </c>
      <c r="AC3" s="211">
        <f>AB3*$AB$1+Z3*$Z$1</f>
        <v>91.365195912835688</v>
      </c>
      <c r="AE3" s="203"/>
      <c r="AF3" s="203"/>
    </row>
    <row r="4" spans="2:32" ht="15.75" thickBot="1" x14ac:dyDescent="0.3">
      <c r="B4" s="204" t="str">
        <f>'טבלה 1 מפרט יצרנים + מחיר מקס'!E1</f>
        <v>EXTRON</v>
      </c>
      <c r="C4" s="205">
        <f>'טבלה 1 מפרט יצרנים + מחיר מקס'!F23*סימולטור!AF2</f>
        <v>232295</v>
      </c>
      <c r="D4" s="193"/>
      <c r="E4" s="193"/>
      <c r="F4" s="193"/>
      <c r="G4" s="268"/>
      <c r="H4" s="269"/>
      <c r="J4" s="194" t="s">
        <v>1195</v>
      </c>
      <c r="K4" s="212">
        <f>SUM('טבלה 3 מחירי פרטי מטריצות '!G4:G32)</f>
        <v>956578</v>
      </c>
      <c r="L4" s="212">
        <f>SUM('טבלה 3 מחירי פרטי מטריצות '!G33:G45)</f>
        <v>1313190.8400000001</v>
      </c>
      <c r="M4" s="193"/>
      <c r="N4" s="272"/>
      <c r="O4" s="263"/>
      <c r="Q4" s="195">
        <v>2</v>
      </c>
      <c r="R4" s="195" t="str">
        <f>'טבלה 2 מחירי מקס לתתי קטגוריות'!A5</f>
        <v>FIBERNET</v>
      </c>
      <c r="S4" s="207">
        <f>SUM('טבלה 2 מחירי פריטים נוספים'!G46:G160)</f>
        <v>341088.71846400009</v>
      </c>
      <c r="T4" s="206">
        <f>'טבלה 2 מחירי מקס לתתי קטגוריות'!B5</f>
        <v>0.19</v>
      </c>
      <c r="U4" s="193"/>
      <c r="V4" s="268"/>
      <c r="W4" s="265"/>
      <c r="Y4" s="208" t="s">
        <v>1193</v>
      </c>
      <c r="Z4" s="209">
        <v>95</v>
      </c>
      <c r="AA4" s="210">
        <f>$H$1*F12+$O$1*M9+$W$1*U19</f>
        <v>320152.77672197903</v>
      </c>
      <c r="AB4" s="211">
        <f>100*MIN($AA$3:$AA$5)/AA4</f>
        <v>100</v>
      </c>
      <c r="AC4" s="211">
        <f>AB4*$AB$1+Z4*$Z$1</f>
        <v>99.85</v>
      </c>
      <c r="AE4" s="203"/>
      <c r="AF4" s="203"/>
    </row>
    <row r="5" spans="2:32" ht="15.75" thickBot="1" x14ac:dyDescent="0.3">
      <c r="B5" s="204" t="str">
        <f>'טבלה 1 מפרט יצרנים + מחיר מקס'!G1</f>
        <v>KRAMER</v>
      </c>
      <c r="C5" s="205">
        <f>'טבלה 1 מפרט יצרנים + מחיר מקס'!H23*סימולטור!AF2</f>
        <v>156072</v>
      </c>
      <c r="D5" s="193"/>
      <c r="E5" s="193"/>
      <c r="F5" s="193"/>
      <c r="G5" s="268"/>
      <c r="H5" s="269"/>
      <c r="J5" s="213"/>
      <c r="K5" s="193"/>
      <c r="L5" s="193"/>
      <c r="M5" s="193"/>
      <c r="N5" s="272"/>
      <c r="O5" s="263"/>
      <c r="Q5" s="195">
        <v>3</v>
      </c>
      <c r="R5" s="195" t="str">
        <f>'טבלה 2 מחירי מקס לתתי קטגוריות'!A6</f>
        <v>אביזרים אחרים</v>
      </c>
      <c r="S5" s="207">
        <f>SUM('טבלה 2 מחירי פריטים נוספים'!G161:G253)</f>
        <v>237238.03</v>
      </c>
      <c r="T5" s="206">
        <f>'טבלה 2 מחירי מקס לתתי קטגוריות'!B6</f>
        <v>0.22</v>
      </c>
      <c r="U5" s="193"/>
      <c r="V5" s="268"/>
      <c r="W5" s="265"/>
      <c r="Y5" s="208" t="s">
        <v>1194</v>
      </c>
      <c r="Z5" s="214">
        <v>96</v>
      </c>
      <c r="AA5" s="215">
        <f>$H$1*F13+$O$1*M10+$W$1*U26</f>
        <v>412724.74884080177</v>
      </c>
      <c r="AB5" s="211">
        <f>100*MIN($AA$3:$AA$5)/AA5</f>
        <v>77.570530388879078</v>
      </c>
      <c r="AC5" s="211">
        <f>AB5*$AB$1+Z5*$Z$1</f>
        <v>78.123414477212705</v>
      </c>
      <c r="AE5" s="203"/>
      <c r="AF5" s="203"/>
    </row>
    <row r="6" spans="2:32" ht="23.25" x14ac:dyDescent="0.35">
      <c r="B6" s="204" t="s">
        <v>1190</v>
      </c>
      <c r="C6" s="216">
        <f>SUM(C3:C5)</f>
        <v>588427</v>
      </c>
      <c r="D6" s="193"/>
      <c r="E6" s="193"/>
      <c r="F6" s="193"/>
      <c r="G6" s="268"/>
      <c r="H6" s="269"/>
      <c r="J6" s="213"/>
      <c r="K6" s="193"/>
      <c r="L6" s="193"/>
      <c r="M6" s="193"/>
      <c r="N6" s="272"/>
      <c r="O6" s="263"/>
      <c r="Q6" s="195">
        <v>4</v>
      </c>
      <c r="R6" s="195" t="str">
        <f>'טבלה 2 מחירי מקס לתתי קטגוריות'!A7</f>
        <v>אביזרי שמע</v>
      </c>
      <c r="S6" s="207">
        <f>SUM('טבלה 2 מחירי פריטים נוספים'!G254:G451)</f>
        <v>1580278.1825600003</v>
      </c>
      <c r="T6" s="206">
        <f>'טבלה 2 מחירי מקס לתתי קטגוריות'!B7</f>
        <v>0.06</v>
      </c>
      <c r="U6" s="193"/>
      <c r="V6" s="268"/>
      <c r="W6" s="265"/>
      <c r="Y6" s="192"/>
      <c r="Z6" s="217" t="s">
        <v>1203</v>
      </c>
      <c r="AA6" s="217" t="str">
        <f>IF(AC3=AA7,Y3,IF(AC4=AA7,Y4,IF(AC5=AA7,Y5,IF(#REF!=AA7,#REF!,#REF!))))</f>
        <v>מציע 2</v>
      </c>
      <c r="AB6" s="192"/>
      <c r="AC6" s="192"/>
    </row>
    <row r="7" spans="2:32" ht="46.5" x14ac:dyDescent="0.35">
      <c r="B7" s="213"/>
      <c r="C7" s="193"/>
      <c r="D7" s="193"/>
      <c r="E7" s="193"/>
      <c r="F7" s="193"/>
      <c r="G7" s="268"/>
      <c r="H7" s="269"/>
      <c r="J7" s="218"/>
      <c r="K7" s="219" t="s">
        <v>1208</v>
      </c>
      <c r="L7" s="219" t="s">
        <v>1209</v>
      </c>
      <c r="M7" s="220" t="s">
        <v>1212</v>
      </c>
      <c r="N7" s="272"/>
      <c r="O7" s="263"/>
      <c r="Q7" s="195">
        <v>5</v>
      </c>
      <c r="R7" s="195" t="str">
        <f>'טבלה 2 מחירי מקס לתתי קטגוריות'!A8</f>
        <v>VC, נגישות, אמצעי אלחוט</v>
      </c>
      <c r="S7" s="207">
        <f>SUM('טבלה 2 מחירי פריטים נוספים'!G452:G479)</f>
        <v>314263.39669999992</v>
      </c>
      <c r="T7" s="206">
        <f>'טבלה 2 מחירי מקס לתתי קטגוריות'!B8</f>
        <v>0.16</v>
      </c>
      <c r="U7" s="193"/>
      <c r="V7" s="268"/>
      <c r="W7" s="265"/>
      <c r="Y7" s="192"/>
      <c r="Z7" s="217" t="s">
        <v>1204</v>
      </c>
      <c r="AA7" s="221">
        <f>MAX(AC3:AC5)</f>
        <v>99.85</v>
      </c>
      <c r="AB7" s="192"/>
      <c r="AC7" s="192"/>
    </row>
    <row r="8" spans="2:32" ht="30" x14ac:dyDescent="0.25">
      <c r="B8" s="213"/>
      <c r="C8" s="193"/>
      <c r="D8" s="193"/>
      <c r="E8" s="193"/>
      <c r="F8" s="193"/>
      <c r="G8" s="268"/>
      <c r="H8" s="269"/>
      <c r="J8" s="218" t="s">
        <v>1192</v>
      </c>
      <c r="K8" s="247">
        <v>0.2</v>
      </c>
      <c r="L8" s="181">
        <v>0.2</v>
      </c>
      <c r="M8" s="222">
        <f>$K$3*$K$4*(1-K8)+$L$3*$L$4*(1-L8)</f>
        <v>822320.45440000005</v>
      </c>
      <c r="N8" s="272"/>
      <c r="O8" s="263"/>
      <c r="Q8" s="195">
        <v>6</v>
      </c>
      <c r="R8" s="195" t="str">
        <f>'טבלה 2 מחירי מקס לתתי קטגוריות'!A9</f>
        <v>הצבעה, DS, בידוריות</v>
      </c>
      <c r="S8" s="207">
        <f>SUM('טבלה 2 מחירי פריטים נוספים'!G480:G510)</f>
        <v>650177.80000000005</v>
      </c>
      <c r="T8" s="206">
        <f>'טבלה 2 מחירי מקס לתתי קטגוריות'!B9</f>
        <v>0.13</v>
      </c>
      <c r="U8" s="193"/>
      <c r="V8" s="268"/>
      <c r="W8" s="265"/>
      <c r="Y8" s="192"/>
      <c r="Z8" s="192"/>
      <c r="AA8" s="192"/>
      <c r="AB8" s="192"/>
      <c r="AC8" s="192"/>
    </row>
    <row r="9" spans="2:32" ht="31.15" customHeight="1" x14ac:dyDescent="0.25">
      <c r="B9" s="223"/>
      <c r="C9" s="271" t="s">
        <v>1207</v>
      </c>
      <c r="D9" s="271"/>
      <c r="E9" s="271"/>
      <c r="F9" s="271"/>
      <c r="G9" s="268"/>
      <c r="H9" s="269"/>
      <c r="J9" s="218" t="s">
        <v>1193</v>
      </c>
      <c r="K9" s="181">
        <v>0.22</v>
      </c>
      <c r="L9" s="181">
        <v>0.22</v>
      </c>
      <c r="M9" s="222">
        <f>$K$3*$K$4*(1-K9)+$L$3*$L$4*(1-L9)</f>
        <v>801762.44304000004</v>
      </c>
      <c r="N9" s="272"/>
      <c r="O9" s="263"/>
      <c r="Q9" s="195">
        <v>7</v>
      </c>
      <c r="R9" s="195" t="str">
        <f>'טבלה 2 מחירי מקס לתתי קטגוריות'!A10</f>
        <v>ברודקסט /וידאו</v>
      </c>
      <c r="S9" s="207">
        <f>SUM('טבלה 2 מחירי פריטים נוספים'!G511:G549)</f>
        <v>400657.39600000001</v>
      </c>
      <c r="T9" s="206">
        <f>'טבלה 2 מחירי מקס לתתי קטגוריות'!B10</f>
        <v>0.05</v>
      </c>
      <c r="U9" s="193"/>
      <c r="V9" s="268"/>
      <c r="W9" s="265"/>
      <c r="Y9" s="192"/>
      <c r="Z9" s="192"/>
      <c r="AA9" s="192"/>
      <c r="AB9" s="192"/>
      <c r="AC9" s="192"/>
    </row>
    <row r="10" spans="2:32" ht="15" x14ac:dyDescent="0.25">
      <c r="B10" s="223"/>
      <c r="C10" s="219" t="str">
        <f>B3</f>
        <v>CRESTRON</v>
      </c>
      <c r="D10" s="219" t="str">
        <f>B4</f>
        <v>EXTRON</v>
      </c>
      <c r="E10" s="219" t="str">
        <f>B5</f>
        <v>KRAMER</v>
      </c>
      <c r="F10" s="224" t="s">
        <v>1191</v>
      </c>
      <c r="G10" s="268"/>
      <c r="H10" s="269"/>
      <c r="J10" s="218" t="s">
        <v>1194</v>
      </c>
      <c r="K10" s="181">
        <v>0.25</v>
      </c>
      <c r="L10" s="181">
        <v>0.25</v>
      </c>
      <c r="M10" s="222">
        <f>$K$3*$K$4*(1-K10)+$L$3*$L$4*(1-L10)</f>
        <v>770925.42599999998</v>
      </c>
      <c r="N10" s="272"/>
      <c r="O10" s="263"/>
      <c r="Q10" s="213"/>
      <c r="R10" s="193"/>
      <c r="S10" s="193"/>
      <c r="T10" s="193"/>
      <c r="U10" s="193"/>
      <c r="V10" s="268"/>
      <c r="W10" s="265"/>
      <c r="Y10" s="192"/>
      <c r="Z10" s="192"/>
      <c r="AA10" s="192"/>
      <c r="AB10" s="192"/>
      <c r="AC10" s="192"/>
    </row>
    <row r="11" spans="2:32" ht="30.75" thickBot="1" x14ac:dyDescent="0.3">
      <c r="B11" s="219" t="s">
        <v>1192</v>
      </c>
      <c r="C11" s="180">
        <v>0.25</v>
      </c>
      <c r="D11" s="180">
        <v>0.2</v>
      </c>
      <c r="E11" s="180">
        <v>1</v>
      </c>
      <c r="F11" s="225">
        <f>(1-C11)*$C$3+(1-D11)*$C$4+(1-E11)*$C$5</f>
        <v>335881</v>
      </c>
      <c r="G11" s="268"/>
      <c r="H11" s="269"/>
      <c r="J11" s="213"/>
      <c r="K11" s="193"/>
      <c r="L11" s="193"/>
      <c r="M11" s="193"/>
      <c r="N11" s="272"/>
      <c r="O11" s="263"/>
      <c r="Q11" s="226"/>
      <c r="R11" s="227" t="s">
        <v>87</v>
      </c>
      <c r="S11" s="228" t="s">
        <v>1197</v>
      </c>
      <c r="T11" s="229" t="s">
        <v>1196</v>
      </c>
      <c r="U11" s="229" t="s">
        <v>1198</v>
      </c>
      <c r="V11" s="268"/>
      <c r="W11" s="265"/>
      <c r="Y11" s="192"/>
      <c r="Z11" s="192"/>
      <c r="AA11" s="192"/>
      <c r="AB11" s="192"/>
      <c r="AC11" s="192"/>
    </row>
    <row r="12" spans="2:32" ht="15" x14ac:dyDescent="0.25">
      <c r="B12" s="219" t="s">
        <v>1193</v>
      </c>
      <c r="C12" s="180">
        <v>1</v>
      </c>
      <c r="D12" s="180">
        <v>0.2</v>
      </c>
      <c r="E12" s="180">
        <v>0.3</v>
      </c>
      <c r="F12" s="225">
        <f t="shared" ref="F12:F13" si="0">(1-C12)*$C$3+(1-D12)*$C$4+(1-E12)*$C$5</f>
        <v>295086.40000000002</v>
      </c>
      <c r="G12" s="268"/>
      <c r="H12" s="269"/>
      <c r="J12" s="213"/>
      <c r="K12" s="193"/>
      <c r="L12" s="193"/>
      <c r="M12" s="193"/>
      <c r="N12" s="230"/>
      <c r="O12" s="230"/>
      <c r="Q12" s="252" t="s">
        <v>1192</v>
      </c>
      <c r="R12" s="231">
        <v>1</v>
      </c>
      <c r="S12" s="182">
        <v>0.2</v>
      </c>
      <c r="T12" s="232">
        <f>(1-S12)*$S$3</f>
        <v>237369.59999999998</v>
      </c>
      <c r="U12" s="255">
        <f>SUMPRODUCT($T$3:$T$9,T12:T18)</f>
        <v>335043.77591666242</v>
      </c>
      <c r="V12" s="268"/>
      <c r="W12" s="265"/>
      <c r="Y12" s="192"/>
      <c r="Z12" s="192"/>
      <c r="AA12" s="192"/>
      <c r="AB12" s="192"/>
      <c r="AC12" s="192"/>
    </row>
    <row r="13" spans="2:32" ht="15" x14ac:dyDescent="0.25">
      <c r="B13" s="219" t="s">
        <v>1194</v>
      </c>
      <c r="C13" s="180">
        <v>0.1</v>
      </c>
      <c r="D13" s="180">
        <v>0.4</v>
      </c>
      <c r="E13" s="180">
        <v>0.3</v>
      </c>
      <c r="F13" s="225">
        <f t="shared" si="0"/>
        <v>428681.4</v>
      </c>
      <c r="G13" s="268"/>
      <c r="H13" s="269"/>
      <c r="J13" s="213"/>
      <c r="K13" s="193"/>
      <c r="L13" s="193"/>
      <c r="M13" s="193"/>
      <c r="N13" s="230"/>
      <c r="O13" s="230"/>
      <c r="Q13" s="253"/>
      <c r="R13" s="195">
        <v>2</v>
      </c>
      <c r="S13" s="181">
        <v>0.26</v>
      </c>
      <c r="T13" s="233">
        <f>(1-S13)*$S$4</f>
        <v>252405.65166336007</v>
      </c>
      <c r="U13" s="256"/>
      <c r="V13" s="268"/>
      <c r="W13" s="265"/>
      <c r="Y13" s="192"/>
      <c r="Z13" s="192"/>
      <c r="AA13" s="192"/>
      <c r="AB13" s="192"/>
      <c r="AC13" s="192"/>
    </row>
    <row r="14" spans="2:32" ht="15" x14ac:dyDescent="0.25">
      <c r="B14" s="213"/>
      <c r="C14" s="193"/>
      <c r="D14" s="193"/>
      <c r="E14" s="193"/>
      <c r="F14" s="193"/>
      <c r="G14" s="230"/>
      <c r="H14" s="230"/>
      <c r="J14" s="213"/>
      <c r="K14" s="193"/>
      <c r="L14" s="193"/>
      <c r="M14" s="193"/>
      <c r="N14" s="230"/>
      <c r="O14" s="230"/>
      <c r="Q14" s="253"/>
      <c r="R14" s="195">
        <v>3</v>
      </c>
      <c r="S14" s="181">
        <v>0.24</v>
      </c>
      <c r="T14" s="233">
        <f>(1-S14)*$S$5</f>
        <v>180300.90280000001</v>
      </c>
      <c r="U14" s="256"/>
      <c r="V14" s="268"/>
      <c r="W14" s="265"/>
      <c r="Y14" s="192"/>
      <c r="Z14" s="192"/>
      <c r="AA14" s="192"/>
      <c r="AB14" s="192"/>
      <c r="AC14" s="192"/>
    </row>
    <row r="15" spans="2:32" ht="15" x14ac:dyDescent="0.25">
      <c r="B15" s="213"/>
      <c r="C15" s="193"/>
      <c r="D15" s="193"/>
      <c r="E15" s="193"/>
      <c r="F15" s="193"/>
      <c r="G15" s="230"/>
      <c r="H15" s="230"/>
      <c r="J15" s="213"/>
      <c r="K15" s="193"/>
      <c r="L15" s="193"/>
      <c r="M15" s="193"/>
      <c r="N15" s="230"/>
      <c r="O15" s="230"/>
      <c r="Q15" s="253"/>
      <c r="R15" s="195">
        <v>4</v>
      </c>
      <c r="S15" s="181">
        <v>0.21</v>
      </c>
      <c r="T15" s="233">
        <f>(1-S15)*$S$6</f>
        <v>1248419.7642224003</v>
      </c>
      <c r="U15" s="256"/>
      <c r="V15" s="268"/>
      <c r="W15" s="265"/>
      <c r="Y15" s="192"/>
      <c r="Z15" s="192"/>
      <c r="AA15" s="192"/>
      <c r="AB15" s="192"/>
      <c r="AC15" s="192"/>
    </row>
    <row r="16" spans="2:32" ht="15" x14ac:dyDescent="0.25">
      <c r="B16" s="213"/>
      <c r="C16" s="193"/>
      <c r="D16" s="193"/>
      <c r="E16" s="193"/>
      <c r="F16" s="193"/>
      <c r="G16" s="230"/>
      <c r="H16" s="230"/>
      <c r="J16" s="213"/>
      <c r="K16" s="193"/>
      <c r="L16" s="193"/>
      <c r="M16" s="193"/>
      <c r="N16" s="230"/>
      <c r="O16" s="230"/>
      <c r="Q16" s="253"/>
      <c r="R16" s="195">
        <v>5</v>
      </c>
      <c r="S16" s="181">
        <v>0.26</v>
      </c>
      <c r="T16" s="233">
        <f>(1-S16)*$S$7</f>
        <v>232554.91355799994</v>
      </c>
      <c r="U16" s="256"/>
      <c r="V16" s="268"/>
      <c r="W16" s="265"/>
      <c r="Y16" s="192"/>
      <c r="Z16" s="192"/>
      <c r="AA16" s="192"/>
      <c r="AB16" s="192"/>
      <c r="AC16" s="192"/>
    </row>
    <row r="17" spans="2:29" ht="15" x14ac:dyDescent="0.25">
      <c r="B17" s="213"/>
      <c r="C17" s="193"/>
      <c r="D17" s="193"/>
      <c r="E17" s="193"/>
      <c r="F17" s="193"/>
      <c r="G17" s="230"/>
      <c r="H17" s="230"/>
      <c r="J17" s="213"/>
      <c r="K17" s="193"/>
      <c r="L17" s="193"/>
      <c r="M17" s="193"/>
      <c r="N17" s="230"/>
      <c r="O17" s="230"/>
      <c r="Q17" s="253"/>
      <c r="R17" s="195">
        <v>6</v>
      </c>
      <c r="S17" s="181">
        <v>0.12</v>
      </c>
      <c r="T17" s="233">
        <f>(1-S17)*$S$8</f>
        <v>572156.46400000004</v>
      </c>
      <c r="U17" s="256"/>
      <c r="V17" s="268"/>
      <c r="W17" s="265"/>
      <c r="Y17" s="192"/>
      <c r="Z17" s="192"/>
      <c r="AA17" s="192"/>
      <c r="AB17" s="192"/>
      <c r="AC17" s="192"/>
    </row>
    <row r="18" spans="2:29" s="234" customFormat="1" ht="15.75" thickBot="1" x14ac:dyDescent="0.3">
      <c r="B18" s="213"/>
      <c r="C18" s="193"/>
      <c r="D18" s="193"/>
      <c r="E18" s="193"/>
      <c r="F18" s="193"/>
      <c r="G18" s="230"/>
      <c r="H18" s="230"/>
      <c r="J18" s="213"/>
      <c r="K18" s="193"/>
      <c r="L18" s="193"/>
      <c r="M18" s="193"/>
      <c r="N18" s="230"/>
      <c r="O18" s="230"/>
      <c r="Q18" s="254"/>
      <c r="R18" s="235">
        <v>7</v>
      </c>
      <c r="S18" s="183">
        <v>0.21</v>
      </c>
      <c r="T18" s="236">
        <f>(1-S18)*$S$9</f>
        <v>316519.34284</v>
      </c>
      <c r="U18" s="257"/>
      <c r="V18" s="268"/>
      <c r="W18" s="265"/>
      <c r="Y18" s="192"/>
      <c r="Z18" s="192"/>
      <c r="AA18" s="192"/>
      <c r="AB18" s="192"/>
      <c r="AC18" s="192"/>
    </row>
    <row r="19" spans="2:29" ht="15" x14ac:dyDescent="0.25">
      <c r="B19" s="213"/>
      <c r="C19" s="193"/>
      <c r="D19" s="193"/>
      <c r="E19" s="193"/>
      <c r="F19" s="193"/>
      <c r="G19" s="230"/>
      <c r="H19" s="230"/>
      <c r="J19" s="213"/>
      <c r="K19" s="193"/>
      <c r="L19" s="193"/>
      <c r="M19" s="193"/>
      <c r="N19" s="230"/>
      <c r="O19" s="230"/>
      <c r="Q19" s="258" t="s">
        <v>1193</v>
      </c>
      <c r="R19" s="237">
        <v>1</v>
      </c>
      <c r="S19" s="181">
        <v>0.24</v>
      </c>
      <c r="T19" s="238">
        <f>(1-S19)*$S$3</f>
        <v>225501.11999999997</v>
      </c>
      <c r="U19" s="260">
        <f>SUMPRODUCT($T$3:$T$9,T19:T25)</f>
        <v>331627.49418807041</v>
      </c>
      <c r="V19" s="268"/>
      <c r="W19" s="265"/>
      <c r="Y19" s="192"/>
      <c r="Z19" s="192"/>
      <c r="AA19" s="192"/>
      <c r="AB19" s="192"/>
      <c r="AC19" s="192"/>
    </row>
    <row r="20" spans="2:29" ht="15" x14ac:dyDescent="0.25">
      <c r="B20" s="213"/>
      <c r="C20" s="193"/>
      <c r="D20" s="193"/>
      <c r="E20" s="193"/>
      <c r="F20" s="193"/>
      <c r="G20" s="230"/>
      <c r="H20" s="230"/>
      <c r="J20" s="213"/>
      <c r="K20" s="193"/>
      <c r="L20" s="193"/>
      <c r="M20" s="193"/>
      <c r="N20" s="230"/>
      <c r="O20" s="230"/>
      <c r="Q20" s="253"/>
      <c r="R20" s="195">
        <v>2</v>
      </c>
      <c r="S20" s="181">
        <v>0.21</v>
      </c>
      <c r="T20" s="233">
        <f>(1-S20)*$S$4</f>
        <v>269460.08758656011</v>
      </c>
      <c r="U20" s="256"/>
      <c r="V20" s="268"/>
      <c r="W20" s="265"/>
      <c r="Y20" s="192"/>
      <c r="Z20" s="192"/>
      <c r="AA20" s="192"/>
      <c r="AB20" s="192"/>
      <c r="AC20" s="192"/>
    </row>
    <row r="21" spans="2:29" s="239" customFormat="1" ht="15" x14ac:dyDescent="0.25">
      <c r="B21" s="213"/>
      <c r="C21" s="193"/>
      <c r="D21" s="193"/>
      <c r="E21" s="193"/>
      <c r="F21" s="193"/>
      <c r="G21" s="230"/>
      <c r="H21" s="230"/>
      <c r="J21" s="213"/>
      <c r="K21" s="193"/>
      <c r="L21" s="193"/>
      <c r="M21" s="193"/>
      <c r="N21" s="230"/>
      <c r="O21" s="230"/>
      <c r="Q21" s="253"/>
      <c r="R21" s="195">
        <v>3</v>
      </c>
      <c r="S21" s="181">
        <v>0.13</v>
      </c>
      <c r="T21" s="233">
        <f>(1-S21)*$S$5</f>
        <v>206397.08609999999</v>
      </c>
      <c r="U21" s="256"/>
      <c r="V21" s="268"/>
      <c r="W21" s="265"/>
      <c r="Y21" s="192"/>
      <c r="Z21" s="192"/>
      <c r="AA21" s="192"/>
      <c r="AB21" s="192"/>
      <c r="AC21" s="192"/>
    </row>
    <row r="22" spans="2:29" s="239" customFormat="1" ht="15" x14ac:dyDescent="0.25">
      <c r="B22" s="213"/>
      <c r="C22" s="193"/>
      <c r="D22" s="193"/>
      <c r="E22" s="193"/>
      <c r="F22" s="193"/>
      <c r="G22" s="230"/>
      <c r="H22" s="230"/>
      <c r="J22" s="213"/>
      <c r="K22" s="193"/>
      <c r="L22" s="193"/>
      <c r="M22" s="193"/>
      <c r="N22" s="230"/>
      <c r="O22" s="230"/>
      <c r="Q22" s="253"/>
      <c r="R22" s="195">
        <v>4</v>
      </c>
      <c r="S22" s="181">
        <v>0.21</v>
      </c>
      <c r="T22" s="233">
        <f>(1-S22)*$S$6</f>
        <v>1248419.7642224003</v>
      </c>
      <c r="U22" s="256"/>
      <c r="V22" s="268"/>
      <c r="W22" s="265"/>
      <c r="Y22" s="192"/>
      <c r="Z22" s="192"/>
      <c r="AA22" s="192"/>
      <c r="AB22" s="192"/>
      <c r="AC22" s="192"/>
    </row>
    <row r="23" spans="2:29" s="239" customFormat="1" ht="15" x14ac:dyDescent="0.25">
      <c r="B23" s="213"/>
      <c r="C23" s="193"/>
      <c r="D23" s="193"/>
      <c r="E23" s="193"/>
      <c r="F23" s="193"/>
      <c r="G23" s="230"/>
      <c r="H23" s="230"/>
      <c r="J23" s="213"/>
      <c r="K23" s="193"/>
      <c r="L23" s="193"/>
      <c r="M23" s="193"/>
      <c r="N23" s="230"/>
      <c r="O23" s="230"/>
      <c r="Q23" s="253"/>
      <c r="R23" s="195">
        <v>5</v>
      </c>
      <c r="S23" s="181">
        <v>0.26</v>
      </c>
      <c r="T23" s="233">
        <f>(1-S23)*$S$7</f>
        <v>232554.91355799994</v>
      </c>
      <c r="U23" s="256"/>
      <c r="V23" s="268"/>
      <c r="W23" s="265"/>
      <c r="Y23" s="192"/>
      <c r="Z23" s="192"/>
      <c r="AA23" s="192"/>
      <c r="AB23" s="192"/>
      <c r="AC23" s="192"/>
    </row>
    <row r="24" spans="2:29" s="239" customFormat="1" ht="15" x14ac:dyDescent="0.25">
      <c r="B24" s="213"/>
      <c r="C24" s="193"/>
      <c r="D24" s="193"/>
      <c r="E24" s="193"/>
      <c r="F24" s="193"/>
      <c r="G24" s="230"/>
      <c r="H24" s="230"/>
      <c r="J24" s="213"/>
      <c r="K24" s="193"/>
      <c r="L24" s="193"/>
      <c r="M24" s="193"/>
      <c r="N24" s="230"/>
      <c r="O24" s="230"/>
      <c r="Q24" s="253"/>
      <c r="R24" s="195">
        <v>6</v>
      </c>
      <c r="S24" s="181">
        <v>0.24</v>
      </c>
      <c r="T24" s="233">
        <f>(1-S24)*$S$8</f>
        <v>494135.12800000003</v>
      </c>
      <c r="U24" s="256"/>
      <c r="V24" s="268"/>
      <c r="W24" s="265"/>
      <c r="Y24" s="192"/>
      <c r="Z24" s="192"/>
      <c r="AA24" s="192"/>
      <c r="AB24" s="192"/>
      <c r="AC24" s="192"/>
    </row>
    <row r="25" spans="2:29" s="239" customFormat="1" ht="15.75" thickBot="1" x14ac:dyDescent="0.3">
      <c r="B25" s="213"/>
      <c r="C25" s="193"/>
      <c r="D25" s="193"/>
      <c r="E25" s="193"/>
      <c r="F25" s="193"/>
      <c r="G25" s="230"/>
      <c r="H25" s="230"/>
      <c r="J25" s="213"/>
      <c r="K25" s="193"/>
      <c r="L25" s="193"/>
      <c r="M25" s="193"/>
      <c r="N25" s="230"/>
      <c r="O25" s="230"/>
      <c r="Q25" s="259"/>
      <c r="R25" s="227">
        <v>7</v>
      </c>
      <c r="S25" s="184">
        <v>0.21</v>
      </c>
      <c r="T25" s="240">
        <f>(1-S25)*$S$9</f>
        <v>316519.34284</v>
      </c>
      <c r="U25" s="261"/>
      <c r="V25" s="268"/>
      <c r="W25" s="265"/>
      <c r="Y25" s="192"/>
      <c r="Z25" s="192"/>
      <c r="AA25" s="192"/>
      <c r="AB25" s="192"/>
      <c r="AC25" s="192"/>
    </row>
    <row r="26" spans="2:29" ht="15" x14ac:dyDescent="0.25">
      <c r="B26" s="213"/>
      <c r="C26" s="193"/>
      <c r="D26" s="193"/>
      <c r="E26" s="193"/>
      <c r="F26" s="193"/>
      <c r="G26" s="230"/>
      <c r="H26" s="230"/>
      <c r="J26" s="213"/>
      <c r="K26" s="193"/>
      <c r="L26" s="193"/>
      <c r="M26" s="193"/>
      <c r="N26" s="230"/>
      <c r="O26" s="230"/>
      <c r="Q26" s="252" t="s">
        <v>1194</v>
      </c>
      <c r="R26" s="231">
        <v>1</v>
      </c>
      <c r="S26" s="182">
        <v>0.2</v>
      </c>
      <c r="T26" s="232">
        <f>(1-S26)*$S$3</f>
        <v>237369.59999999998</v>
      </c>
      <c r="U26" s="255">
        <f>SUMPRODUCT($T$3:$T$9,T26:T32)</f>
        <v>331555.57800296962</v>
      </c>
      <c r="V26" s="268"/>
      <c r="W26" s="265"/>
      <c r="Y26" s="192"/>
      <c r="Z26" s="192"/>
      <c r="AA26" s="192"/>
      <c r="AB26" s="192"/>
      <c r="AC26" s="192"/>
    </row>
    <row r="27" spans="2:29" ht="14.25" customHeight="1" x14ac:dyDescent="0.25">
      <c r="B27" s="213"/>
      <c r="C27" s="193"/>
      <c r="D27" s="193"/>
      <c r="E27" s="193"/>
      <c r="F27" s="193"/>
      <c r="G27" s="230"/>
      <c r="H27" s="230"/>
      <c r="J27" s="213"/>
      <c r="K27" s="193"/>
      <c r="L27" s="193"/>
      <c r="M27" s="193"/>
      <c r="N27" s="230"/>
      <c r="O27" s="230"/>
      <c r="Q27" s="253"/>
      <c r="R27" s="195">
        <v>2</v>
      </c>
      <c r="S27" s="181">
        <v>0.24</v>
      </c>
      <c r="T27" s="233">
        <f>(1-S27)*$S$4</f>
        <v>259227.42603264007</v>
      </c>
      <c r="U27" s="256"/>
      <c r="V27" s="268"/>
      <c r="W27" s="265"/>
      <c r="Y27" s="192"/>
      <c r="Z27" s="192"/>
      <c r="AA27" s="192"/>
      <c r="AB27" s="192"/>
      <c r="AC27" s="192"/>
    </row>
    <row r="28" spans="2:29" ht="15" customHeight="1" x14ac:dyDescent="0.25">
      <c r="B28" s="213"/>
      <c r="C28" s="193"/>
      <c r="D28" s="193"/>
      <c r="E28" s="193"/>
      <c r="F28" s="193"/>
      <c r="G28" s="230"/>
      <c r="H28" s="230"/>
      <c r="J28" s="213"/>
      <c r="K28" s="193"/>
      <c r="L28" s="193"/>
      <c r="M28" s="193"/>
      <c r="N28" s="230"/>
      <c r="O28" s="230"/>
      <c r="Q28" s="253"/>
      <c r="R28" s="195">
        <v>3</v>
      </c>
      <c r="S28" s="181">
        <v>0.21</v>
      </c>
      <c r="T28" s="233">
        <f>(1-S28)*$S$5</f>
        <v>187418.04370000001</v>
      </c>
      <c r="U28" s="256"/>
      <c r="V28" s="268"/>
      <c r="W28" s="265"/>
      <c r="Y28" s="192"/>
      <c r="Z28" s="192"/>
      <c r="AA28" s="192"/>
      <c r="AB28" s="192"/>
      <c r="AC28" s="192"/>
    </row>
    <row r="29" spans="2:29" ht="15" customHeight="1" x14ac:dyDescent="0.25">
      <c r="B29" s="213"/>
      <c r="C29" s="193"/>
      <c r="D29" s="193"/>
      <c r="E29" s="193"/>
      <c r="F29" s="193"/>
      <c r="G29" s="230"/>
      <c r="H29" s="230"/>
      <c r="J29" s="213"/>
      <c r="K29" s="193"/>
      <c r="L29" s="193"/>
      <c r="M29" s="193"/>
      <c r="N29" s="230"/>
      <c r="O29" s="230"/>
      <c r="Q29" s="253"/>
      <c r="R29" s="195">
        <v>4</v>
      </c>
      <c r="S29" s="181">
        <v>0.17</v>
      </c>
      <c r="T29" s="233">
        <f>(1-S29)*$S$6</f>
        <v>1311630.8915248001</v>
      </c>
      <c r="U29" s="256"/>
      <c r="V29" s="268"/>
      <c r="W29" s="265"/>
      <c r="Y29" s="192"/>
      <c r="Z29" s="192"/>
      <c r="AA29" s="192"/>
      <c r="AB29" s="192"/>
      <c r="AC29" s="192"/>
    </row>
    <row r="30" spans="2:29" ht="15" customHeight="1" x14ac:dyDescent="0.25">
      <c r="B30" s="213"/>
      <c r="C30" s="193"/>
      <c r="D30" s="193"/>
      <c r="E30" s="193"/>
      <c r="F30" s="193"/>
      <c r="G30" s="230"/>
      <c r="H30" s="230"/>
      <c r="J30" s="213"/>
      <c r="K30" s="193"/>
      <c r="L30" s="193"/>
      <c r="M30" s="193"/>
      <c r="N30" s="230"/>
      <c r="O30" s="230"/>
      <c r="Q30" s="253"/>
      <c r="R30" s="195">
        <v>5</v>
      </c>
      <c r="S30" s="181">
        <v>0.26</v>
      </c>
      <c r="T30" s="233">
        <f>(1-S30)*$S$7</f>
        <v>232554.91355799994</v>
      </c>
      <c r="U30" s="256"/>
      <c r="V30" s="268"/>
      <c r="W30" s="265"/>
      <c r="Y30" s="192"/>
      <c r="Z30" s="192"/>
      <c r="AA30" s="192"/>
      <c r="AB30" s="192"/>
      <c r="AC30" s="192"/>
    </row>
    <row r="31" spans="2:29" ht="15" customHeight="1" thickBot="1" x14ac:dyDescent="0.3">
      <c r="B31" s="241"/>
      <c r="C31" s="242"/>
      <c r="D31" s="242"/>
      <c r="E31" s="242"/>
      <c r="F31" s="242"/>
      <c r="G31" s="243"/>
      <c r="H31" s="243"/>
      <c r="J31" s="213"/>
      <c r="K31" s="193"/>
      <c r="L31" s="193"/>
      <c r="M31" s="193"/>
      <c r="N31" s="230"/>
      <c r="O31" s="230"/>
      <c r="Q31" s="253"/>
      <c r="R31" s="195">
        <v>6</v>
      </c>
      <c r="S31" s="181">
        <v>0.24</v>
      </c>
      <c r="T31" s="233">
        <f>(1-S31)*$S$8</f>
        <v>494135.12800000003</v>
      </c>
      <c r="U31" s="256"/>
      <c r="V31" s="268"/>
      <c r="W31" s="265"/>
      <c r="Y31" s="192"/>
      <c r="Z31" s="192"/>
      <c r="AA31" s="192"/>
      <c r="AB31" s="192"/>
      <c r="AC31" s="192"/>
    </row>
    <row r="32" spans="2:29" ht="15" customHeight="1" thickBot="1" x14ac:dyDescent="0.3">
      <c r="J32" s="241"/>
      <c r="K32" s="242"/>
      <c r="L32" s="242"/>
      <c r="M32" s="242"/>
      <c r="N32" s="243"/>
      <c r="O32" s="243"/>
      <c r="Q32" s="254"/>
      <c r="R32" s="235">
        <v>7</v>
      </c>
      <c r="S32" s="183">
        <v>0.21</v>
      </c>
      <c r="T32" s="236">
        <f>(1-S32)*$S$9</f>
        <v>316519.34284</v>
      </c>
      <c r="U32" s="257"/>
      <c r="V32" s="273"/>
      <c r="W32" s="266"/>
      <c r="Y32" s="192"/>
      <c r="Z32" s="192"/>
      <c r="AA32" s="192"/>
      <c r="AB32" s="192"/>
      <c r="AC32" s="192"/>
    </row>
    <row r="33" spans="2:11" ht="15" customHeight="1" x14ac:dyDescent="0.2"/>
    <row r="34" spans="2:11" ht="15" customHeight="1" x14ac:dyDescent="0.2"/>
    <row r="35" spans="2:11" ht="19.5" customHeight="1" x14ac:dyDescent="0.3">
      <c r="C35" s="244" t="s">
        <v>1217</v>
      </c>
    </row>
    <row r="36" spans="2:11" ht="14.25" customHeight="1" x14ac:dyDescent="0.2"/>
    <row r="37" spans="2:11" ht="20.25" x14ac:dyDescent="0.3">
      <c r="B37" s="245">
        <v>1</v>
      </c>
      <c r="C37" s="248" t="s">
        <v>1218</v>
      </c>
      <c r="D37" s="248"/>
      <c r="E37" s="248"/>
      <c r="F37" s="248"/>
      <c r="G37" s="248"/>
      <c r="H37" s="248"/>
      <c r="I37" s="248"/>
      <c r="J37" s="248"/>
      <c r="K37" s="248"/>
    </row>
    <row r="38" spans="2:11" ht="20.25" x14ac:dyDescent="0.3">
      <c r="B38" s="245">
        <v>2</v>
      </c>
      <c r="C38" s="248" t="s">
        <v>1220</v>
      </c>
      <c r="D38" s="248"/>
      <c r="E38" s="248"/>
      <c r="F38" s="248"/>
      <c r="G38" s="248"/>
      <c r="H38" s="248"/>
      <c r="I38" s="248"/>
      <c r="J38" s="248"/>
      <c r="K38" s="246"/>
    </row>
    <row r="39" spans="2:11" ht="20.25" x14ac:dyDescent="0.3">
      <c r="B39" s="245">
        <v>3</v>
      </c>
      <c r="C39" s="248" t="s">
        <v>1221</v>
      </c>
      <c r="D39" s="248"/>
      <c r="E39" s="248"/>
      <c r="F39" s="248"/>
      <c r="G39" s="248"/>
      <c r="H39" s="248"/>
      <c r="I39" s="248"/>
      <c r="J39" s="248"/>
      <c r="K39" s="248"/>
    </row>
    <row r="40" spans="2:11" ht="15.75" customHeight="1" x14ac:dyDescent="0.3">
      <c r="B40" s="245">
        <v>4</v>
      </c>
      <c r="C40" s="248" t="s">
        <v>1219</v>
      </c>
      <c r="D40" s="248"/>
      <c r="E40" s="248"/>
      <c r="F40" s="248"/>
      <c r="G40" s="248"/>
      <c r="H40" s="248"/>
      <c r="I40" s="248"/>
      <c r="J40" s="248"/>
      <c r="K40" s="248"/>
    </row>
    <row r="41" spans="2:11" ht="35.25" customHeight="1" x14ac:dyDescent="0.3">
      <c r="B41" s="245">
        <v>5</v>
      </c>
      <c r="C41" s="249" t="s">
        <v>1222</v>
      </c>
      <c r="D41" s="249"/>
      <c r="E41" s="249"/>
      <c r="F41" s="249"/>
      <c r="G41" s="249"/>
      <c r="H41" s="249"/>
      <c r="I41" s="249"/>
      <c r="J41" s="249"/>
      <c r="K41" s="249"/>
    </row>
    <row r="42" spans="2:11" ht="15" customHeight="1" x14ac:dyDescent="0.2"/>
    <row r="43" spans="2:11" ht="15" customHeight="1" x14ac:dyDescent="0.2"/>
    <row r="44" spans="2:11" ht="15.75" customHeight="1" x14ac:dyDescent="0.2"/>
    <row r="45" spans="2:11" ht="15" customHeight="1" x14ac:dyDescent="0.2"/>
    <row r="46" spans="2:11" ht="15" customHeight="1" x14ac:dyDescent="0.2"/>
  </sheetData>
  <sheetProtection password="CC4D" sheet="1" objects="1" scenarios="1"/>
  <mergeCells count="20">
    <mergeCell ref="O1:O11"/>
    <mergeCell ref="W1:W32"/>
    <mergeCell ref="G1:G13"/>
    <mergeCell ref="H1:H13"/>
    <mergeCell ref="B2:C2"/>
    <mergeCell ref="C9:F9"/>
    <mergeCell ref="N1:N11"/>
    <mergeCell ref="V1:V32"/>
    <mergeCell ref="Q26:Q32"/>
    <mergeCell ref="U26:U32"/>
    <mergeCell ref="AE1:AF1"/>
    <mergeCell ref="Q12:Q18"/>
    <mergeCell ref="U12:U18"/>
    <mergeCell ref="Q19:Q25"/>
    <mergeCell ref="U19:U25"/>
    <mergeCell ref="C39:K39"/>
    <mergeCell ref="C37:K37"/>
    <mergeCell ref="C40:K40"/>
    <mergeCell ref="C38:J38"/>
    <mergeCell ref="C41:K4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2"/>
  <sheetViews>
    <sheetView rightToLeft="1" zoomScale="85" zoomScaleNormal="85" workbookViewId="0">
      <selection sqref="A1:XFD1048576"/>
    </sheetView>
  </sheetViews>
  <sheetFormatPr defaultRowHeight="14.25" x14ac:dyDescent="0.2"/>
  <cols>
    <col min="1" max="1" width="3" bestFit="1" customWidth="1"/>
    <col min="2" max="2" width="22.5" bestFit="1" customWidth="1"/>
    <col min="3" max="3" width="21.5" bestFit="1" customWidth="1"/>
    <col min="4" max="4" width="15.625" bestFit="1" customWidth="1"/>
    <col min="5" max="5" width="32.125" bestFit="1" customWidth="1"/>
    <col min="6" max="6" width="15.625" customWidth="1"/>
    <col min="7" max="7" width="18.5" bestFit="1" customWidth="1"/>
    <col min="8" max="8" width="15.625" customWidth="1"/>
  </cols>
  <sheetData>
    <row r="1" spans="1:8" ht="15" x14ac:dyDescent="0.25">
      <c r="B1" s="4" t="s">
        <v>65</v>
      </c>
      <c r="C1" s="56" t="s">
        <v>48</v>
      </c>
      <c r="D1" s="56"/>
      <c r="E1" s="56" t="s">
        <v>49</v>
      </c>
      <c r="F1" s="56"/>
      <c r="G1" s="56" t="s">
        <v>47</v>
      </c>
      <c r="H1" s="56"/>
    </row>
    <row r="2" spans="1:8" ht="15" x14ac:dyDescent="0.25">
      <c r="B2" s="4" t="s">
        <v>81</v>
      </c>
      <c r="C2" s="4" t="s">
        <v>70</v>
      </c>
      <c r="D2" s="4" t="s">
        <v>50</v>
      </c>
      <c r="E2" s="4" t="s">
        <v>70</v>
      </c>
      <c r="F2" s="4" t="s">
        <v>50</v>
      </c>
      <c r="G2" s="4" t="s">
        <v>70</v>
      </c>
      <c r="H2" s="4" t="s">
        <v>50</v>
      </c>
    </row>
    <row r="3" spans="1:8" s="2" customFormat="1" ht="18" x14ac:dyDescent="0.25">
      <c r="A3">
        <v>1</v>
      </c>
      <c r="B3" s="4" t="s">
        <v>71</v>
      </c>
      <c r="C3" s="5" t="s">
        <v>0</v>
      </c>
      <c r="D3" s="6">
        <v>8800</v>
      </c>
      <c r="E3" s="7" t="s">
        <v>39</v>
      </c>
      <c r="F3" s="9">
        <v>9410</v>
      </c>
      <c r="G3" s="7" t="s">
        <v>1</v>
      </c>
      <c r="H3" s="9">
        <v>7719</v>
      </c>
    </row>
    <row r="4" spans="1:8" ht="15" x14ac:dyDescent="0.25">
      <c r="A4">
        <v>2</v>
      </c>
      <c r="B4" s="4" t="s">
        <v>51</v>
      </c>
      <c r="C4" s="5" t="s">
        <v>37</v>
      </c>
      <c r="D4" s="6">
        <v>10000</v>
      </c>
      <c r="E4" s="7" t="s">
        <v>38</v>
      </c>
      <c r="F4" s="9">
        <v>11410</v>
      </c>
      <c r="G4" s="7" t="s">
        <v>1</v>
      </c>
      <c r="H4" s="9">
        <v>7719</v>
      </c>
    </row>
    <row r="5" spans="1:8" ht="15" x14ac:dyDescent="0.25">
      <c r="A5">
        <v>3</v>
      </c>
      <c r="B5" s="4" t="s">
        <v>52</v>
      </c>
      <c r="C5" s="5" t="s">
        <v>64</v>
      </c>
      <c r="D5" s="6">
        <v>3500</v>
      </c>
      <c r="E5" s="7" t="s">
        <v>62</v>
      </c>
      <c r="F5" s="9">
        <v>3390</v>
      </c>
      <c r="G5" s="7" t="s">
        <v>63</v>
      </c>
      <c r="H5" s="9">
        <v>2382</v>
      </c>
    </row>
    <row r="6" spans="1:8" ht="15" x14ac:dyDescent="0.25">
      <c r="A6">
        <v>4</v>
      </c>
      <c r="B6" s="4" t="s">
        <v>83</v>
      </c>
      <c r="C6" s="4" t="s">
        <v>57</v>
      </c>
      <c r="D6" s="8">
        <v>3000</v>
      </c>
      <c r="E6" s="7" t="s">
        <v>61</v>
      </c>
      <c r="F6" s="9">
        <v>3600</v>
      </c>
      <c r="G6" s="9" t="s">
        <v>66</v>
      </c>
      <c r="H6" s="9">
        <v>3302</v>
      </c>
    </row>
    <row r="7" spans="1:8" ht="15" x14ac:dyDescent="0.25">
      <c r="A7">
        <v>5</v>
      </c>
      <c r="B7" s="4" t="s">
        <v>53</v>
      </c>
      <c r="C7" s="4" t="s">
        <v>2</v>
      </c>
      <c r="D7" s="8">
        <v>1800</v>
      </c>
      <c r="E7" s="7" t="s">
        <v>43</v>
      </c>
      <c r="F7" s="9">
        <v>1790</v>
      </c>
      <c r="G7" s="9" t="s">
        <v>3</v>
      </c>
      <c r="H7" s="9">
        <v>712</v>
      </c>
    </row>
    <row r="8" spans="1:8" ht="15" x14ac:dyDescent="0.25">
      <c r="A8">
        <v>6</v>
      </c>
      <c r="B8" s="4" t="s">
        <v>54</v>
      </c>
      <c r="C8" s="4" t="s">
        <v>4</v>
      </c>
      <c r="D8" s="8">
        <v>2600</v>
      </c>
      <c r="E8" s="7" t="s">
        <v>42</v>
      </c>
      <c r="F8" s="9">
        <v>2590</v>
      </c>
      <c r="G8" s="9" t="s">
        <v>67</v>
      </c>
      <c r="H8" s="9">
        <v>1654</v>
      </c>
    </row>
    <row r="9" spans="1:8" ht="15" x14ac:dyDescent="0.25">
      <c r="A9">
        <v>7</v>
      </c>
      <c r="B9" s="4" t="s">
        <v>55</v>
      </c>
      <c r="C9" s="4" t="s">
        <v>5</v>
      </c>
      <c r="D9" s="8">
        <v>2400</v>
      </c>
      <c r="E9" s="7" t="s">
        <v>41</v>
      </c>
      <c r="F9" s="9">
        <v>2790</v>
      </c>
      <c r="G9" s="9" t="s">
        <v>68</v>
      </c>
      <c r="H9" s="9">
        <v>1711</v>
      </c>
    </row>
    <row r="10" spans="1:8" ht="15" x14ac:dyDescent="0.25">
      <c r="A10">
        <v>8</v>
      </c>
      <c r="B10" s="4" t="s">
        <v>72</v>
      </c>
      <c r="C10" s="4" t="s">
        <v>6</v>
      </c>
      <c r="D10" s="8">
        <v>650</v>
      </c>
      <c r="E10" s="7" t="s">
        <v>40</v>
      </c>
      <c r="F10" s="9">
        <v>850</v>
      </c>
      <c r="G10" s="9" t="s">
        <v>7</v>
      </c>
      <c r="H10" s="9">
        <v>794</v>
      </c>
    </row>
    <row r="11" spans="1:8" ht="15" x14ac:dyDescent="0.25">
      <c r="A11">
        <v>9</v>
      </c>
      <c r="B11" s="4" t="s">
        <v>52</v>
      </c>
      <c r="C11" s="4" t="s">
        <v>8</v>
      </c>
      <c r="D11" s="8">
        <v>1300</v>
      </c>
      <c r="E11" s="7" t="s">
        <v>9</v>
      </c>
      <c r="F11" s="9">
        <v>1390</v>
      </c>
      <c r="G11" s="9" t="s">
        <v>10</v>
      </c>
      <c r="H11" s="9">
        <v>1668</v>
      </c>
    </row>
    <row r="12" spans="1:8" ht="15" x14ac:dyDescent="0.25">
      <c r="A12">
        <v>10</v>
      </c>
      <c r="B12" s="4" t="s">
        <v>73</v>
      </c>
      <c r="C12" s="4" t="s">
        <v>11</v>
      </c>
      <c r="D12" s="8">
        <v>1800</v>
      </c>
      <c r="E12" s="7" t="s">
        <v>44</v>
      </c>
      <c r="F12" s="9">
        <v>2390</v>
      </c>
      <c r="G12" s="9" t="s">
        <v>12</v>
      </c>
      <c r="H12" s="9">
        <v>1102</v>
      </c>
    </row>
    <row r="13" spans="1:8" ht="15" x14ac:dyDescent="0.25">
      <c r="A13">
        <v>11</v>
      </c>
      <c r="B13" s="4" t="s">
        <v>74</v>
      </c>
      <c r="C13" s="4" t="s">
        <v>13</v>
      </c>
      <c r="D13" s="8">
        <v>8600</v>
      </c>
      <c r="E13" s="7" t="s">
        <v>46</v>
      </c>
      <c r="F13" s="9">
        <v>12990</v>
      </c>
      <c r="G13" s="9" t="s">
        <v>14</v>
      </c>
      <c r="H13" s="9">
        <v>5956</v>
      </c>
    </row>
    <row r="14" spans="1:8" ht="15" x14ac:dyDescent="0.25">
      <c r="A14">
        <v>12</v>
      </c>
      <c r="B14" s="4" t="s">
        <v>75</v>
      </c>
      <c r="C14" s="4" t="s">
        <v>25</v>
      </c>
      <c r="D14" s="8">
        <v>5000</v>
      </c>
      <c r="E14" s="7" t="s">
        <v>26</v>
      </c>
      <c r="F14" s="9">
        <v>6240</v>
      </c>
      <c r="G14" s="9" t="s">
        <v>27</v>
      </c>
      <c r="H14" s="9">
        <v>4301</v>
      </c>
    </row>
    <row r="15" spans="1:8" ht="15" x14ac:dyDescent="0.25">
      <c r="A15">
        <v>13</v>
      </c>
      <c r="B15" s="4" t="s">
        <v>76</v>
      </c>
      <c r="C15" s="4" t="s">
        <v>28</v>
      </c>
      <c r="D15" s="8">
        <v>380</v>
      </c>
      <c r="E15" s="7" t="s">
        <v>29</v>
      </c>
      <c r="F15" s="9">
        <v>600</v>
      </c>
      <c r="G15" s="9" t="s">
        <v>30</v>
      </c>
      <c r="H15" s="9">
        <v>311</v>
      </c>
    </row>
    <row r="16" spans="1:8" ht="15" x14ac:dyDescent="0.25">
      <c r="A16">
        <v>14</v>
      </c>
      <c r="B16" s="4" t="s">
        <v>77</v>
      </c>
      <c r="C16" s="4" t="s">
        <v>31</v>
      </c>
      <c r="D16" s="8">
        <v>330</v>
      </c>
      <c r="E16" s="7" t="s">
        <v>32</v>
      </c>
      <c r="F16" s="9">
        <v>480</v>
      </c>
      <c r="G16" s="9" t="s">
        <v>33</v>
      </c>
      <c r="H16" s="9">
        <v>288</v>
      </c>
    </row>
    <row r="17" spans="1:8" ht="15" x14ac:dyDescent="0.25">
      <c r="A17">
        <v>15</v>
      </c>
      <c r="B17" s="4" t="s">
        <v>78</v>
      </c>
      <c r="C17" s="4" t="s">
        <v>34</v>
      </c>
      <c r="D17" s="8">
        <v>700</v>
      </c>
      <c r="E17" s="7" t="s">
        <v>36</v>
      </c>
      <c r="F17" s="9">
        <v>700</v>
      </c>
      <c r="G17" s="9" t="s">
        <v>35</v>
      </c>
      <c r="H17" s="9">
        <v>546</v>
      </c>
    </row>
    <row r="18" spans="1:8" ht="15" x14ac:dyDescent="0.25">
      <c r="A18">
        <v>16</v>
      </c>
      <c r="B18" s="4" t="s">
        <v>75</v>
      </c>
      <c r="C18" s="4" t="s">
        <v>15</v>
      </c>
      <c r="D18" s="8">
        <v>900</v>
      </c>
      <c r="E18" s="9" t="s">
        <v>16</v>
      </c>
      <c r="F18" s="9">
        <v>560</v>
      </c>
      <c r="G18" s="9" t="s">
        <v>69</v>
      </c>
      <c r="H18" s="9">
        <v>407</v>
      </c>
    </row>
    <row r="19" spans="1:8" ht="15" x14ac:dyDescent="0.25">
      <c r="A19">
        <v>17</v>
      </c>
      <c r="B19" s="4" t="s">
        <v>79</v>
      </c>
      <c r="C19" s="4" t="s">
        <v>17</v>
      </c>
      <c r="D19" s="8">
        <v>1400</v>
      </c>
      <c r="E19" s="9" t="s">
        <v>18</v>
      </c>
      <c r="F19" s="9">
        <v>1100</v>
      </c>
      <c r="G19" s="9" t="s">
        <v>19</v>
      </c>
      <c r="H19" s="9">
        <v>1125</v>
      </c>
    </row>
    <row r="20" spans="1:8" s="2" customFormat="1" ht="18" x14ac:dyDescent="0.25">
      <c r="A20">
        <v>18</v>
      </c>
      <c r="B20" s="4" t="s">
        <v>82</v>
      </c>
      <c r="C20" s="4" t="s">
        <v>21</v>
      </c>
      <c r="D20" s="8">
        <v>2000</v>
      </c>
      <c r="E20" s="9" t="s">
        <v>22</v>
      </c>
      <c r="F20" s="9">
        <v>1500</v>
      </c>
      <c r="G20" s="9" t="s">
        <v>20</v>
      </c>
      <c r="H20" s="9">
        <v>926</v>
      </c>
    </row>
    <row r="21" spans="1:8" ht="15" x14ac:dyDescent="0.25">
      <c r="A21">
        <v>19</v>
      </c>
      <c r="B21" s="4" t="s">
        <v>56</v>
      </c>
      <c r="C21" s="4" t="s">
        <v>45</v>
      </c>
      <c r="D21" s="8">
        <v>1500</v>
      </c>
      <c r="E21" s="9" t="s">
        <v>23</v>
      </c>
      <c r="F21" s="9">
        <v>1790</v>
      </c>
      <c r="G21" s="9" t="s">
        <v>24</v>
      </c>
      <c r="H21" s="9">
        <v>1257</v>
      </c>
    </row>
    <row r="22" spans="1:8" ht="15" x14ac:dyDescent="0.25">
      <c r="A22">
        <v>20</v>
      </c>
      <c r="B22" s="4" t="s">
        <v>80</v>
      </c>
      <c r="C22" s="4" t="s">
        <v>58</v>
      </c>
      <c r="D22" s="8">
        <v>500</v>
      </c>
      <c r="E22" s="9" t="s">
        <v>59</v>
      </c>
      <c r="F22" s="9">
        <v>800</v>
      </c>
      <c r="G22" s="9" t="s">
        <v>60</v>
      </c>
      <c r="H22" s="9">
        <v>712</v>
      </c>
    </row>
    <row r="23" spans="1:8" ht="15" x14ac:dyDescent="0.25">
      <c r="B23" s="4"/>
      <c r="C23" s="4"/>
      <c r="D23" s="8">
        <f>SUM(D3:D22)</f>
        <v>57160</v>
      </c>
      <c r="E23" s="8"/>
      <c r="F23" s="8">
        <f>SUM(F3:F22)</f>
        <v>66370</v>
      </c>
      <c r="G23" s="8"/>
      <c r="H23" s="8">
        <f>SUM(H3:H22)</f>
        <v>44592</v>
      </c>
    </row>
    <row r="26" spans="1:8" x14ac:dyDescent="0.2">
      <c r="D26" s="3"/>
      <c r="E26" s="3"/>
      <c r="F26" s="3"/>
      <c r="G26" s="3"/>
      <c r="H26" s="3"/>
    </row>
    <row r="27" spans="1:8" x14ac:dyDescent="0.2">
      <c r="D27" s="3"/>
      <c r="E27" s="3"/>
      <c r="F27" s="3"/>
      <c r="G27" s="3"/>
      <c r="H27" s="3"/>
    </row>
    <row r="28" spans="1:8" x14ac:dyDescent="0.2">
      <c r="D28" s="3"/>
      <c r="E28" s="3"/>
      <c r="F28" s="3"/>
      <c r="G28" s="3"/>
      <c r="H28" s="3"/>
    </row>
    <row r="33" spans="1:9" x14ac:dyDescent="0.2">
      <c r="I33" s="1"/>
    </row>
    <row r="35" spans="1:9" s="2" customFormat="1" ht="18" x14ac:dyDescent="0.25">
      <c r="A35"/>
    </row>
    <row r="50" spans="1:9" x14ac:dyDescent="0.2">
      <c r="I50" s="1"/>
    </row>
    <row r="52" spans="1:9" s="2" customFormat="1" ht="18" x14ac:dyDescent="0.25">
      <c r="A52"/>
    </row>
    <row r="63" spans="1:9" x14ac:dyDescent="0.2">
      <c r="I63" s="1"/>
    </row>
    <row r="65" spans="9:9" s="2" customFormat="1" ht="18" x14ac:dyDescent="0.25"/>
    <row r="77" spans="9:9" x14ac:dyDescent="0.2">
      <c r="I77" s="1"/>
    </row>
    <row r="79" spans="9:9" s="2" customFormat="1" ht="18" x14ac:dyDescent="0.25"/>
    <row r="91" spans="9:9" x14ac:dyDescent="0.2">
      <c r="I91" s="1"/>
    </row>
    <row r="93" spans="9:9" s="2" customFormat="1" ht="18" x14ac:dyDescent="0.25"/>
    <row r="106" spans="9:9" x14ac:dyDescent="0.2">
      <c r="I106" s="1"/>
    </row>
    <row r="108" spans="9:9" s="2" customFormat="1" ht="18" x14ac:dyDescent="0.25"/>
    <row r="121" s="2" customFormat="1" ht="18" x14ac:dyDescent="0.25"/>
    <row r="122" s="2" customFormat="1" ht="18" x14ac:dyDescent="0.25"/>
    <row r="123" s="2" customFormat="1" ht="18" x14ac:dyDescent="0.25"/>
    <row r="137" s="2" customFormat="1" ht="18" x14ac:dyDescent="0.25"/>
    <row r="146" s="2" customFormat="1" ht="18" x14ac:dyDescent="0.25"/>
    <row r="157" s="2" customFormat="1" ht="18" x14ac:dyDescent="0.25"/>
    <row r="164" s="2" customFormat="1" ht="18" x14ac:dyDescent="0.25"/>
    <row r="171" s="2" customFormat="1" ht="18" x14ac:dyDescent="0.25"/>
    <row r="178" spans="10:10" x14ac:dyDescent="0.2">
      <c r="J178">
        <f>100/8</f>
        <v>12.5</v>
      </c>
    </row>
    <row r="182" spans="10:10" s="2" customFormat="1" ht="18" x14ac:dyDescent="0.25"/>
    <row r="189" spans="10:10" s="2" customFormat="1" ht="18" x14ac:dyDescent="0.25"/>
    <row r="195" s="2" customFormat="1" ht="18" x14ac:dyDescent="0.25"/>
    <row r="204" s="2" customFormat="1" ht="18" x14ac:dyDescent="0.25"/>
    <row r="212" s="2" customFormat="1" ht="18" x14ac:dyDescent="0.25"/>
  </sheetData>
  <sheetProtection password="CC4D" sheet="1" objects="1" scenarios="1" selectLockedCells="1" selectUnlockedCell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49"/>
  <sheetViews>
    <sheetView rightToLeft="1" topLeftCell="A466" zoomScale="55" zoomScaleNormal="55" zoomScalePageLayoutView="140" workbookViewId="0">
      <selection sqref="A1:XFD1048576"/>
    </sheetView>
  </sheetViews>
  <sheetFormatPr defaultColWidth="8.875" defaultRowHeight="18" x14ac:dyDescent="0.2"/>
  <cols>
    <col min="1" max="1" width="6.5" style="21" bestFit="1" customWidth="1"/>
    <col min="2" max="2" width="117.125" style="19" customWidth="1"/>
    <col min="3" max="3" width="54.125" style="17" customWidth="1"/>
    <col min="4" max="4" width="9.25" style="20" customWidth="1"/>
    <col min="5" max="5" width="21.375" style="16" customWidth="1"/>
    <col min="6" max="6" width="19.375" style="16" customWidth="1"/>
    <col min="7" max="7" width="28.125" style="22" bestFit="1" customWidth="1"/>
    <col min="8" max="8" width="28" style="18" customWidth="1"/>
    <col min="9" max="9" width="14.375" style="16" customWidth="1"/>
    <col min="10" max="11" width="7.625" style="16" customWidth="1"/>
    <col min="12" max="16384" width="8.875" style="16"/>
  </cols>
  <sheetData>
    <row r="1" spans="1:11" ht="215.25" customHeight="1" x14ac:dyDescent="0.2">
      <c r="A1" s="10" t="s">
        <v>84</v>
      </c>
      <c r="B1" s="11" t="s">
        <v>85</v>
      </c>
      <c r="C1" s="12" t="s">
        <v>86</v>
      </c>
      <c r="D1" s="12" t="s">
        <v>87</v>
      </c>
      <c r="E1" s="11" t="s">
        <v>88</v>
      </c>
      <c r="F1" s="11" t="s">
        <v>89</v>
      </c>
      <c r="G1" s="14" t="s">
        <v>90</v>
      </c>
      <c r="H1" s="10" t="s">
        <v>91</v>
      </c>
      <c r="I1" s="13" t="s">
        <v>1174</v>
      </c>
      <c r="J1" s="15"/>
      <c r="K1" s="15"/>
    </row>
    <row r="2" spans="1:11" s="73" customFormat="1" x14ac:dyDescent="0.2">
      <c r="A2" s="65">
        <v>1</v>
      </c>
      <c r="B2" s="66" t="s">
        <v>92</v>
      </c>
      <c r="C2" s="67" t="s">
        <v>93</v>
      </c>
      <c r="D2" s="68">
        <v>1</v>
      </c>
      <c r="E2" s="69"/>
      <c r="F2" s="70"/>
      <c r="G2" s="71">
        <v>9354.15</v>
      </c>
      <c r="H2" s="72"/>
    </row>
    <row r="3" spans="1:11" s="73" customFormat="1" x14ac:dyDescent="0.2">
      <c r="A3" s="65">
        <f>A2+1</f>
        <v>2</v>
      </c>
      <c r="B3" s="66" t="s">
        <v>94</v>
      </c>
      <c r="C3" s="67" t="s">
        <v>95</v>
      </c>
      <c r="D3" s="68">
        <v>1</v>
      </c>
      <c r="E3" s="69"/>
      <c r="F3" s="70"/>
      <c r="G3" s="71">
        <v>1843.9199999999998</v>
      </c>
      <c r="H3" s="72"/>
    </row>
    <row r="4" spans="1:11" s="73" customFormat="1" x14ac:dyDescent="0.2">
      <c r="A4" s="65">
        <f t="shared" ref="A4:A45" si="0">A3+1</f>
        <v>3</v>
      </c>
      <c r="B4" s="66" t="s">
        <v>96</v>
      </c>
      <c r="C4" s="67" t="s">
        <v>97</v>
      </c>
      <c r="D4" s="68">
        <v>1</v>
      </c>
      <c r="E4" s="69"/>
      <c r="F4" s="70"/>
      <c r="G4" s="71">
        <v>2552.94</v>
      </c>
      <c r="H4" s="72"/>
    </row>
    <row r="5" spans="1:11" s="73" customFormat="1" x14ac:dyDescent="0.2">
      <c r="A5" s="65">
        <f t="shared" si="0"/>
        <v>4</v>
      </c>
      <c r="B5" s="66" t="s">
        <v>98</v>
      </c>
      <c r="C5" s="67" t="s">
        <v>99</v>
      </c>
      <c r="D5" s="68">
        <v>1</v>
      </c>
      <c r="E5" s="69"/>
      <c r="F5" s="70"/>
      <c r="G5" s="71">
        <v>4915.17</v>
      </c>
      <c r="H5" s="72"/>
    </row>
    <row r="6" spans="1:11" s="73" customFormat="1" x14ac:dyDescent="0.2">
      <c r="A6" s="65">
        <f t="shared" si="0"/>
        <v>5</v>
      </c>
      <c r="B6" s="66" t="s">
        <v>100</v>
      </c>
      <c r="C6" s="67" t="s">
        <v>101</v>
      </c>
      <c r="D6" s="68">
        <v>1</v>
      </c>
      <c r="E6" s="69"/>
      <c r="F6" s="74"/>
      <c r="G6" s="71">
        <v>2180.8799999999997</v>
      </c>
      <c r="H6" s="72"/>
    </row>
    <row r="7" spans="1:11" s="73" customFormat="1" x14ac:dyDescent="0.2">
      <c r="A7" s="65">
        <f t="shared" si="0"/>
        <v>6</v>
      </c>
      <c r="B7" s="75" t="s">
        <v>102</v>
      </c>
      <c r="C7" s="67" t="s">
        <v>103</v>
      </c>
      <c r="D7" s="68">
        <v>1</v>
      </c>
      <c r="E7" s="69"/>
      <c r="F7" s="74"/>
      <c r="G7" s="71">
        <v>2115.3599999999997</v>
      </c>
      <c r="H7" s="72"/>
    </row>
    <row r="8" spans="1:11" s="73" customFormat="1" x14ac:dyDescent="0.2">
      <c r="A8" s="65">
        <f t="shared" si="0"/>
        <v>7</v>
      </c>
      <c r="B8" s="75" t="s">
        <v>104</v>
      </c>
      <c r="C8" s="67" t="s">
        <v>105</v>
      </c>
      <c r="D8" s="68">
        <v>1</v>
      </c>
      <c r="E8" s="69"/>
      <c r="F8" s="74"/>
      <c r="G8" s="71">
        <v>2386.7999999999997</v>
      </c>
      <c r="H8" s="72"/>
    </row>
    <row r="9" spans="1:11" s="73" customFormat="1" x14ac:dyDescent="0.2">
      <c r="A9" s="65">
        <f t="shared" si="0"/>
        <v>8</v>
      </c>
      <c r="B9" s="75" t="s">
        <v>106</v>
      </c>
      <c r="C9" s="67" t="s">
        <v>107</v>
      </c>
      <c r="D9" s="68">
        <v>1</v>
      </c>
      <c r="E9" s="69"/>
      <c r="F9" s="74"/>
      <c r="G9" s="71">
        <v>2910.96</v>
      </c>
      <c r="H9" s="72"/>
    </row>
    <row r="10" spans="1:11" s="73" customFormat="1" x14ac:dyDescent="0.2">
      <c r="A10" s="65">
        <f t="shared" si="0"/>
        <v>9</v>
      </c>
      <c r="B10" s="75" t="s">
        <v>108</v>
      </c>
      <c r="C10" s="67" t="s">
        <v>109</v>
      </c>
      <c r="D10" s="68">
        <v>1</v>
      </c>
      <c r="E10" s="69"/>
      <c r="F10" s="67"/>
      <c r="G10" s="71">
        <v>2620.7999999999997</v>
      </c>
      <c r="H10" s="72"/>
    </row>
    <row r="11" spans="1:11" s="73" customFormat="1" x14ac:dyDescent="0.2">
      <c r="A11" s="65">
        <f t="shared" si="0"/>
        <v>10</v>
      </c>
      <c r="B11" s="75" t="s">
        <v>110</v>
      </c>
      <c r="C11" s="67" t="s">
        <v>111</v>
      </c>
      <c r="D11" s="68">
        <v>1</v>
      </c>
      <c r="E11" s="69"/>
      <c r="F11" s="67"/>
      <c r="G11" s="71">
        <v>3266.64</v>
      </c>
      <c r="H11" s="72"/>
    </row>
    <row r="12" spans="1:11" s="73" customFormat="1" x14ac:dyDescent="0.2">
      <c r="A12" s="65">
        <f t="shared" si="0"/>
        <v>11</v>
      </c>
      <c r="B12" s="75" t="s">
        <v>112</v>
      </c>
      <c r="C12" s="67" t="s">
        <v>113</v>
      </c>
      <c r="D12" s="68">
        <v>1</v>
      </c>
      <c r="E12" s="69"/>
      <c r="F12" s="70"/>
      <c r="G12" s="71">
        <v>2087.2799999999997</v>
      </c>
      <c r="H12" s="72"/>
    </row>
    <row r="13" spans="1:11" s="73" customFormat="1" x14ac:dyDescent="0.2">
      <c r="A13" s="65">
        <f t="shared" si="0"/>
        <v>12</v>
      </c>
      <c r="B13" s="75" t="s">
        <v>114</v>
      </c>
      <c r="C13" s="67" t="s">
        <v>115</v>
      </c>
      <c r="D13" s="68">
        <v>1</v>
      </c>
      <c r="E13" s="69"/>
      <c r="F13" s="67"/>
      <c r="G13" s="71">
        <v>3744</v>
      </c>
      <c r="H13" s="72"/>
    </row>
    <row r="14" spans="1:11" s="73" customFormat="1" x14ac:dyDescent="0.2">
      <c r="A14" s="65">
        <f t="shared" si="0"/>
        <v>13</v>
      </c>
      <c r="B14" s="75" t="s">
        <v>116</v>
      </c>
      <c r="C14" s="67" t="s">
        <v>117</v>
      </c>
      <c r="D14" s="68">
        <v>1</v>
      </c>
      <c r="E14" s="69"/>
      <c r="F14" s="67"/>
      <c r="G14" s="71">
        <v>3884.3999999999996</v>
      </c>
      <c r="H14" s="72"/>
    </row>
    <row r="15" spans="1:11" s="73" customFormat="1" x14ac:dyDescent="0.2">
      <c r="A15" s="65">
        <f t="shared" si="0"/>
        <v>14</v>
      </c>
      <c r="B15" s="75" t="s">
        <v>118</v>
      </c>
      <c r="C15" s="67" t="s">
        <v>119</v>
      </c>
      <c r="D15" s="68">
        <v>1</v>
      </c>
      <c r="E15" s="69"/>
      <c r="F15" s="70"/>
      <c r="G15" s="71">
        <v>6149.5199999999995</v>
      </c>
      <c r="H15" s="72"/>
    </row>
    <row r="16" spans="1:11" s="73" customFormat="1" x14ac:dyDescent="0.2">
      <c r="A16" s="65">
        <f t="shared" si="0"/>
        <v>15</v>
      </c>
      <c r="B16" s="75" t="s">
        <v>120</v>
      </c>
      <c r="C16" s="67" t="s">
        <v>121</v>
      </c>
      <c r="D16" s="68">
        <v>1</v>
      </c>
      <c r="E16" s="69"/>
      <c r="F16" s="67"/>
      <c r="G16" s="71">
        <v>7300.7999999999993</v>
      </c>
      <c r="H16" s="72"/>
    </row>
    <row r="17" spans="1:8" s="73" customFormat="1" x14ac:dyDescent="0.2">
      <c r="A17" s="65">
        <f t="shared" si="0"/>
        <v>16</v>
      </c>
      <c r="B17" s="75" t="s">
        <v>122</v>
      </c>
      <c r="C17" s="67" t="s">
        <v>123</v>
      </c>
      <c r="D17" s="68">
        <v>1</v>
      </c>
      <c r="E17" s="69"/>
      <c r="F17" s="67"/>
      <c r="G17" s="71">
        <v>15911.999999999998</v>
      </c>
      <c r="H17" s="72"/>
    </row>
    <row r="18" spans="1:8" s="73" customFormat="1" x14ac:dyDescent="0.2">
      <c r="A18" s="65">
        <f t="shared" si="0"/>
        <v>17</v>
      </c>
      <c r="B18" s="75" t="s">
        <v>124</v>
      </c>
      <c r="C18" s="67" t="s">
        <v>125</v>
      </c>
      <c r="D18" s="68">
        <v>1</v>
      </c>
      <c r="E18" s="69"/>
      <c r="F18" s="67"/>
      <c r="G18" s="71">
        <v>13656.24</v>
      </c>
      <c r="H18" s="72"/>
    </row>
    <row r="19" spans="1:8" s="73" customFormat="1" x14ac:dyDescent="0.2">
      <c r="A19" s="65">
        <f t="shared" si="0"/>
        <v>18</v>
      </c>
      <c r="B19" s="75" t="s">
        <v>126</v>
      </c>
      <c r="C19" s="67" t="s">
        <v>127</v>
      </c>
      <c r="D19" s="68">
        <v>1</v>
      </c>
      <c r="E19" s="69"/>
      <c r="F19" s="67"/>
      <c r="G19" s="71">
        <v>40219.919999999998</v>
      </c>
      <c r="H19" s="72"/>
    </row>
    <row r="20" spans="1:8" s="73" customFormat="1" x14ac:dyDescent="0.2">
      <c r="A20" s="65">
        <f t="shared" si="0"/>
        <v>19</v>
      </c>
      <c r="B20" s="75" t="s">
        <v>128</v>
      </c>
      <c r="C20" s="67" t="s">
        <v>129</v>
      </c>
      <c r="D20" s="68">
        <v>1</v>
      </c>
      <c r="E20" s="69"/>
      <c r="F20" s="67"/>
      <c r="G20" s="71">
        <v>80449.2</v>
      </c>
      <c r="H20" s="72"/>
    </row>
    <row r="21" spans="1:8" s="73" customFormat="1" x14ac:dyDescent="0.2">
      <c r="A21" s="65">
        <f t="shared" si="0"/>
        <v>20</v>
      </c>
      <c r="B21" s="75" t="s">
        <v>130</v>
      </c>
      <c r="C21" s="67" t="s">
        <v>131</v>
      </c>
      <c r="D21" s="68">
        <v>1</v>
      </c>
      <c r="E21" s="69"/>
      <c r="F21" s="67"/>
      <c r="G21" s="71">
        <v>1404</v>
      </c>
      <c r="H21" s="72"/>
    </row>
    <row r="22" spans="1:8" s="73" customFormat="1" x14ac:dyDescent="0.2">
      <c r="A22" s="65">
        <f t="shared" si="0"/>
        <v>21</v>
      </c>
      <c r="B22" s="75" t="s">
        <v>132</v>
      </c>
      <c r="C22" s="67" t="s">
        <v>133</v>
      </c>
      <c r="D22" s="68">
        <v>1</v>
      </c>
      <c r="E22" s="69"/>
      <c r="F22" s="67"/>
      <c r="G22" s="71">
        <v>1151.28</v>
      </c>
      <c r="H22" s="72"/>
    </row>
    <row r="23" spans="1:8" s="73" customFormat="1" x14ac:dyDescent="0.2">
      <c r="A23" s="65">
        <f t="shared" si="0"/>
        <v>22</v>
      </c>
      <c r="B23" s="75" t="s">
        <v>134</v>
      </c>
      <c r="C23" s="67" t="s">
        <v>135</v>
      </c>
      <c r="D23" s="68">
        <v>1</v>
      </c>
      <c r="E23" s="69"/>
      <c r="F23" s="67"/>
      <c r="G23" s="71">
        <v>1067.04</v>
      </c>
      <c r="H23" s="72"/>
    </row>
    <row r="24" spans="1:8" s="73" customFormat="1" x14ac:dyDescent="0.2">
      <c r="A24" s="65">
        <f t="shared" si="0"/>
        <v>23</v>
      </c>
      <c r="B24" s="75" t="s">
        <v>136</v>
      </c>
      <c r="C24" s="67" t="s">
        <v>137</v>
      </c>
      <c r="D24" s="68">
        <v>1</v>
      </c>
      <c r="E24" s="69"/>
      <c r="F24" s="67"/>
      <c r="G24" s="71">
        <v>6318</v>
      </c>
      <c r="H24" s="72"/>
    </row>
    <row r="25" spans="1:8" s="73" customFormat="1" x14ac:dyDescent="0.2">
      <c r="A25" s="65">
        <f t="shared" si="0"/>
        <v>24</v>
      </c>
      <c r="B25" s="75" t="s">
        <v>138</v>
      </c>
      <c r="C25" s="67" t="s">
        <v>139</v>
      </c>
      <c r="D25" s="68">
        <v>1</v>
      </c>
      <c r="E25" s="69"/>
      <c r="F25" s="67"/>
      <c r="G25" s="71">
        <v>1614.6</v>
      </c>
      <c r="H25" s="72"/>
    </row>
    <row r="26" spans="1:8" s="73" customFormat="1" x14ac:dyDescent="0.2">
      <c r="A26" s="65">
        <f t="shared" si="0"/>
        <v>25</v>
      </c>
      <c r="B26" s="75" t="s">
        <v>140</v>
      </c>
      <c r="C26" s="67" t="s">
        <v>141</v>
      </c>
      <c r="D26" s="68">
        <v>1</v>
      </c>
      <c r="E26" s="69"/>
      <c r="F26" s="67"/>
      <c r="G26" s="71">
        <v>13572</v>
      </c>
      <c r="H26" s="72"/>
    </row>
    <row r="27" spans="1:8" s="73" customFormat="1" x14ac:dyDescent="0.2">
      <c r="A27" s="65">
        <f t="shared" si="0"/>
        <v>26</v>
      </c>
      <c r="B27" s="75" t="s">
        <v>142</v>
      </c>
      <c r="C27" s="67" t="s">
        <v>143</v>
      </c>
      <c r="D27" s="68">
        <v>1</v>
      </c>
      <c r="E27" s="69"/>
      <c r="F27" s="67"/>
      <c r="G27" s="71">
        <v>2808</v>
      </c>
      <c r="H27" s="72"/>
    </row>
    <row r="28" spans="1:8" s="73" customFormat="1" x14ac:dyDescent="0.2">
      <c r="A28" s="65">
        <f t="shared" si="0"/>
        <v>27</v>
      </c>
      <c r="B28" s="75" t="s">
        <v>144</v>
      </c>
      <c r="C28" s="67" t="s">
        <v>145</v>
      </c>
      <c r="D28" s="68">
        <v>1</v>
      </c>
      <c r="E28" s="69"/>
      <c r="F28" s="67"/>
      <c r="G28" s="71">
        <v>1001.52</v>
      </c>
      <c r="H28" s="72"/>
    </row>
    <row r="29" spans="1:8" s="73" customFormat="1" x14ac:dyDescent="0.2">
      <c r="A29" s="65">
        <f t="shared" si="0"/>
        <v>28</v>
      </c>
      <c r="B29" s="75" t="s">
        <v>146</v>
      </c>
      <c r="C29" s="67" t="s">
        <v>147</v>
      </c>
      <c r="D29" s="68">
        <v>1</v>
      </c>
      <c r="E29" s="69"/>
      <c r="F29" s="67"/>
      <c r="G29" s="71">
        <v>2152.7999999999997</v>
      </c>
      <c r="H29" s="72"/>
    </row>
    <row r="30" spans="1:8" s="73" customFormat="1" x14ac:dyDescent="0.2">
      <c r="A30" s="65">
        <f t="shared" si="0"/>
        <v>29</v>
      </c>
      <c r="B30" s="75" t="s">
        <v>148</v>
      </c>
      <c r="C30" s="67" t="s">
        <v>149</v>
      </c>
      <c r="D30" s="68">
        <v>1</v>
      </c>
      <c r="E30" s="69"/>
      <c r="F30" s="67"/>
      <c r="G30" s="71">
        <v>56.16</v>
      </c>
      <c r="H30" s="72"/>
    </row>
    <row r="31" spans="1:8" s="73" customFormat="1" x14ac:dyDescent="0.2">
      <c r="A31" s="65">
        <f t="shared" si="0"/>
        <v>30</v>
      </c>
      <c r="B31" s="75" t="s">
        <v>150</v>
      </c>
      <c r="C31" s="67" t="s">
        <v>151</v>
      </c>
      <c r="D31" s="68">
        <v>1</v>
      </c>
      <c r="E31" s="69"/>
      <c r="F31" s="67"/>
      <c r="G31" s="71">
        <v>468</v>
      </c>
      <c r="H31" s="72"/>
    </row>
    <row r="32" spans="1:8" s="73" customFormat="1" x14ac:dyDescent="0.2">
      <c r="A32" s="65">
        <f t="shared" si="0"/>
        <v>31</v>
      </c>
      <c r="B32" s="75" t="s">
        <v>152</v>
      </c>
      <c r="C32" s="67" t="s">
        <v>153</v>
      </c>
      <c r="D32" s="68">
        <v>1</v>
      </c>
      <c r="E32" s="69"/>
      <c r="F32" s="67"/>
      <c r="G32" s="71">
        <v>898.56</v>
      </c>
      <c r="H32" s="72"/>
    </row>
    <row r="33" spans="1:8" s="73" customFormat="1" x14ac:dyDescent="0.2">
      <c r="A33" s="65">
        <f t="shared" si="0"/>
        <v>32</v>
      </c>
      <c r="B33" s="75" t="s">
        <v>154</v>
      </c>
      <c r="C33" s="67" t="s">
        <v>155</v>
      </c>
      <c r="D33" s="68">
        <v>1</v>
      </c>
      <c r="E33" s="69"/>
      <c r="F33" s="67"/>
      <c r="G33" s="71">
        <v>102.96</v>
      </c>
      <c r="H33" s="72"/>
    </row>
    <row r="34" spans="1:8" s="73" customFormat="1" x14ac:dyDescent="0.2">
      <c r="A34" s="65">
        <f t="shared" si="0"/>
        <v>33</v>
      </c>
      <c r="B34" s="75" t="s">
        <v>156</v>
      </c>
      <c r="C34" s="67" t="s">
        <v>157</v>
      </c>
      <c r="D34" s="68">
        <v>1</v>
      </c>
      <c r="E34" s="69"/>
      <c r="F34" s="67"/>
      <c r="G34" s="71">
        <v>112.32</v>
      </c>
      <c r="H34" s="72"/>
    </row>
    <row r="35" spans="1:8" s="73" customFormat="1" x14ac:dyDescent="0.2">
      <c r="A35" s="65">
        <f t="shared" si="0"/>
        <v>34</v>
      </c>
      <c r="B35" s="75" t="s">
        <v>158</v>
      </c>
      <c r="C35" s="67" t="s">
        <v>159</v>
      </c>
      <c r="D35" s="68">
        <v>1</v>
      </c>
      <c r="E35" s="69"/>
      <c r="F35" s="67"/>
      <c r="G35" s="71">
        <v>9.36</v>
      </c>
      <c r="H35" s="72"/>
    </row>
    <row r="36" spans="1:8" s="73" customFormat="1" x14ac:dyDescent="0.2">
      <c r="A36" s="65">
        <f t="shared" si="0"/>
        <v>35</v>
      </c>
      <c r="B36" s="75" t="s">
        <v>160</v>
      </c>
      <c r="C36" s="67" t="s">
        <v>161</v>
      </c>
      <c r="D36" s="68">
        <v>1</v>
      </c>
      <c r="E36" s="69"/>
      <c r="F36" s="76"/>
      <c r="G36" s="71">
        <v>84.24</v>
      </c>
      <c r="H36" s="72"/>
    </row>
    <row r="37" spans="1:8" s="73" customFormat="1" x14ac:dyDescent="0.2">
      <c r="A37" s="65">
        <f t="shared" si="0"/>
        <v>36</v>
      </c>
      <c r="B37" s="75" t="s">
        <v>162</v>
      </c>
      <c r="C37" s="67" t="s">
        <v>163</v>
      </c>
      <c r="D37" s="68">
        <v>1</v>
      </c>
      <c r="E37" s="69"/>
      <c r="F37" s="67"/>
      <c r="G37" s="71">
        <v>88.919999999999987</v>
      </c>
      <c r="H37" s="72"/>
    </row>
    <row r="38" spans="1:8" s="73" customFormat="1" x14ac:dyDescent="0.2">
      <c r="A38" s="65">
        <f t="shared" si="0"/>
        <v>37</v>
      </c>
      <c r="B38" s="75" t="s">
        <v>164</v>
      </c>
      <c r="C38" s="67" t="s">
        <v>165</v>
      </c>
      <c r="D38" s="68">
        <v>1</v>
      </c>
      <c r="E38" s="69"/>
      <c r="F38" s="67"/>
      <c r="G38" s="71">
        <v>93.6</v>
      </c>
      <c r="H38" s="72"/>
    </row>
    <row r="39" spans="1:8" s="73" customFormat="1" x14ac:dyDescent="0.2">
      <c r="A39" s="65">
        <f t="shared" si="0"/>
        <v>38</v>
      </c>
      <c r="B39" s="75" t="s">
        <v>166</v>
      </c>
      <c r="C39" s="67" t="s">
        <v>167</v>
      </c>
      <c r="D39" s="68">
        <v>1</v>
      </c>
      <c r="E39" s="69"/>
      <c r="F39" s="77"/>
      <c r="G39" s="71">
        <v>65.52</v>
      </c>
      <c r="H39" s="72"/>
    </row>
    <row r="40" spans="1:8" s="73" customFormat="1" x14ac:dyDescent="0.2">
      <c r="A40" s="65">
        <f t="shared" si="0"/>
        <v>39</v>
      </c>
      <c r="B40" s="75" t="s">
        <v>168</v>
      </c>
      <c r="C40" s="67" t="s">
        <v>169</v>
      </c>
      <c r="D40" s="68">
        <v>1</v>
      </c>
      <c r="E40" s="69"/>
      <c r="F40" s="77"/>
      <c r="G40" s="71">
        <v>65.52</v>
      </c>
      <c r="H40" s="72"/>
    </row>
    <row r="41" spans="1:8" s="73" customFormat="1" x14ac:dyDescent="0.2">
      <c r="A41" s="65">
        <f t="shared" si="0"/>
        <v>40</v>
      </c>
      <c r="B41" s="75" t="s">
        <v>170</v>
      </c>
      <c r="C41" s="67" t="s">
        <v>171</v>
      </c>
      <c r="D41" s="68">
        <v>1</v>
      </c>
      <c r="E41" s="69"/>
      <c r="F41" s="77"/>
      <c r="G41" s="71">
        <v>74.88</v>
      </c>
      <c r="H41" s="72"/>
    </row>
    <row r="42" spans="1:8" s="73" customFormat="1" x14ac:dyDescent="0.2">
      <c r="A42" s="65">
        <f t="shared" si="0"/>
        <v>41</v>
      </c>
      <c r="B42" s="75" t="s">
        <v>172</v>
      </c>
      <c r="C42" s="67" t="s">
        <v>171</v>
      </c>
      <c r="D42" s="68">
        <v>1</v>
      </c>
      <c r="E42" s="69"/>
      <c r="F42" s="67"/>
      <c r="G42" s="71">
        <v>65.52</v>
      </c>
      <c r="H42" s="72"/>
    </row>
    <row r="43" spans="1:8" s="73" customFormat="1" x14ac:dyDescent="0.2">
      <c r="A43" s="65">
        <f t="shared" si="0"/>
        <v>42</v>
      </c>
      <c r="B43" s="75" t="s">
        <v>173</v>
      </c>
      <c r="C43" s="67" t="s">
        <v>174</v>
      </c>
      <c r="D43" s="68">
        <v>1</v>
      </c>
      <c r="E43" s="69"/>
      <c r="F43" s="67"/>
      <c r="G43" s="71">
        <v>65.52</v>
      </c>
      <c r="H43" s="72"/>
    </row>
    <row r="44" spans="1:8" s="73" customFormat="1" x14ac:dyDescent="0.2">
      <c r="A44" s="65">
        <f t="shared" si="0"/>
        <v>43</v>
      </c>
      <c r="B44" s="75" t="s">
        <v>175</v>
      </c>
      <c r="C44" s="67" t="s">
        <v>176</v>
      </c>
      <c r="D44" s="68">
        <v>1</v>
      </c>
      <c r="E44" s="69"/>
      <c r="F44" s="67"/>
      <c r="G44" s="71">
        <v>24336</v>
      </c>
      <c r="H44" s="72"/>
    </row>
    <row r="45" spans="1:8" s="73" customFormat="1" x14ac:dyDescent="0.2">
      <c r="A45" s="65">
        <f t="shared" si="0"/>
        <v>44</v>
      </c>
      <c r="B45" s="75" t="s">
        <v>177</v>
      </c>
      <c r="C45" s="67" t="s">
        <v>176</v>
      </c>
      <c r="D45" s="68">
        <v>1</v>
      </c>
      <c r="E45" s="69"/>
      <c r="F45" s="67"/>
      <c r="G45" s="71">
        <v>31484.699999999997</v>
      </c>
      <c r="H45" s="72"/>
    </row>
    <row r="46" spans="1:8" s="63" customFormat="1" x14ac:dyDescent="0.2">
      <c r="A46" s="57">
        <f>A45+1</f>
        <v>45</v>
      </c>
      <c r="B46" s="64" t="s">
        <v>178</v>
      </c>
      <c r="C46" s="58" t="s">
        <v>179</v>
      </c>
      <c r="D46" s="59">
        <v>2</v>
      </c>
      <c r="E46" s="60"/>
      <c r="F46" s="58"/>
      <c r="G46" s="61">
        <v>751.14</v>
      </c>
      <c r="H46" s="62"/>
    </row>
    <row r="47" spans="1:8" s="63" customFormat="1" x14ac:dyDescent="0.2">
      <c r="A47" s="57">
        <f t="shared" ref="A47:A110" si="1">A46+1</f>
        <v>46</v>
      </c>
      <c r="B47" s="64" t="s">
        <v>180</v>
      </c>
      <c r="C47" s="58" t="s">
        <v>181</v>
      </c>
      <c r="D47" s="59">
        <v>2</v>
      </c>
      <c r="E47" s="60"/>
      <c r="F47" s="58"/>
      <c r="G47" s="61">
        <v>751.14</v>
      </c>
      <c r="H47" s="62"/>
    </row>
    <row r="48" spans="1:8" s="63" customFormat="1" x14ac:dyDescent="0.2">
      <c r="A48" s="57">
        <f t="shared" si="1"/>
        <v>47</v>
      </c>
      <c r="B48" s="64" t="s">
        <v>182</v>
      </c>
      <c r="C48" s="58" t="s">
        <v>183</v>
      </c>
      <c r="D48" s="59">
        <v>2</v>
      </c>
      <c r="E48" s="60"/>
      <c r="F48" s="58"/>
      <c r="G48" s="61">
        <v>1071.72</v>
      </c>
      <c r="H48" s="62"/>
    </row>
    <row r="49" spans="1:8" s="63" customFormat="1" x14ac:dyDescent="0.2">
      <c r="A49" s="57">
        <f t="shared" si="1"/>
        <v>48</v>
      </c>
      <c r="B49" s="64" t="s">
        <v>184</v>
      </c>
      <c r="C49" s="58" t="s">
        <v>185</v>
      </c>
      <c r="D49" s="59">
        <v>2</v>
      </c>
      <c r="E49" s="60"/>
      <c r="F49" s="58"/>
      <c r="G49" s="61">
        <v>1518.6599999999999</v>
      </c>
      <c r="H49" s="62"/>
    </row>
    <row r="50" spans="1:8" s="63" customFormat="1" x14ac:dyDescent="0.2">
      <c r="A50" s="57">
        <f t="shared" si="1"/>
        <v>49</v>
      </c>
      <c r="B50" s="64" t="s">
        <v>186</v>
      </c>
      <c r="C50" s="58" t="s">
        <v>187</v>
      </c>
      <c r="D50" s="59">
        <v>2</v>
      </c>
      <c r="E50" s="60"/>
      <c r="F50" s="58"/>
      <c r="G50" s="61">
        <v>1598.2199999999998</v>
      </c>
      <c r="H50" s="62"/>
    </row>
    <row r="51" spans="1:8" s="63" customFormat="1" x14ac:dyDescent="0.2">
      <c r="A51" s="57">
        <f t="shared" si="1"/>
        <v>50</v>
      </c>
      <c r="B51" s="64" t="s">
        <v>188</v>
      </c>
      <c r="C51" s="58" t="s">
        <v>189</v>
      </c>
      <c r="D51" s="59">
        <v>2</v>
      </c>
      <c r="E51" s="60"/>
      <c r="F51" s="58"/>
      <c r="G51" s="61">
        <v>1516.32</v>
      </c>
      <c r="H51" s="62"/>
    </row>
    <row r="52" spans="1:8" s="63" customFormat="1" x14ac:dyDescent="0.2">
      <c r="A52" s="57">
        <f t="shared" si="1"/>
        <v>51</v>
      </c>
      <c r="B52" s="64" t="s">
        <v>190</v>
      </c>
      <c r="C52" s="58" t="s">
        <v>191</v>
      </c>
      <c r="D52" s="59">
        <v>2</v>
      </c>
      <c r="E52" s="60"/>
      <c r="F52" s="58"/>
      <c r="G52" s="61">
        <v>1614.6</v>
      </c>
      <c r="H52" s="62"/>
    </row>
    <row r="53" spans="1:8" s="63" customFormat="1" x14ac:dyDescent="0.2">
      <c r="A53" s="57">
        <f t="shared" si="1"/>
        <v>52</v>
      </c>
      <c r="B53" s="64" t="s">
        <v>192</v>
      </c>
      <c r="C53" s="58" t="s">
        <v>193</v>
      </c>
      <c r="D53" s="59">
        <v>2</v>
      </c>
      <c r="E53" s="60"/>
      <c r="F53" s="58"/>
      <c r="G53" s="61">
        <v>1895.3999999999999</v>
      </c>
      <c r="H53" s="62"/>
    </row>
    <row r="54" spans="1:8" s="63" customFormat="1" x14ac:dyDescent="0.2">
      <c r="A54" s="57">
        <f t="shared" si="1"/>
        <v>53</v>
      </c>
      <c r="B54" s="64" t="s">
        <v>194</v>
      </c>
      <c r="C54" s="58" t="s">
        <v>195</v>
      </c>
      <c r="D54" s="59">
        <v>2</v>
      </c>
      <c r="E54" s="60"/>
      <c r="F54" s="58"/>
      <c r="G54" s="61">
        <v>2138.7599999999998</v>
      </c>
      <c r="H54" s="62"/>
    </row>
    <row r="55" spans="1:8" s="63" customFormat="1" x14ac:dyDescent="0.2">
      <c r="A55" s="57">
        <f t="shared" si="1"/>
        <v>54</v>
      </c>
      <c r="B55" s="64" t="s">
        <v>196</v>
      </c>
      <c r="C55" s="58" t="s">
        <v>197</v>
      </c>
      <c r="D55" s="59">
        <v>2</v>
      </c>
      <c r="E55" s="60"/>
      <c r="F55" s="58"/>
      <c r="G55" s="61">
        <v>1874.34</v>
      </c>
      <c r="H55" s="62"/>
    </row>
    <row r="56" spans="1:8" s="63" customFormat="1" x14ac:dyDescent="0.2">
      <c r="A56" s="57">
        <f t="shared" si="1"/>
        <v>55</v>
      </c>
      <c r="B56" s="64" t="s">
        <v>198</v>
      </c>
      <c r="C56" s="58" t="s">
        <v>199</v>
      </c>
      <c r="D56" s="59">
        <v>2</v>
      </c>
      <c r="E56" s="60"/>
      <c r="F56" s="58"/>
      <c r="G56" s="61">
        <v>2459.3399999999997</v>
      </c>
      <c r="H56" s="62"/>
    </row>
    <row r="57" spans="1:8" s="63" customFormat="1" x14ac:dyDescent="0.2">
      <c r="A57" s="57">
        <f t="shared" si="1"/>
        <v>56</v>
      </c>
      <c r="B57" s="64" t="s">
        <v>200</v>
      </c>
      <c r="C57" s="58" t="s">
        <v>201</v>
      </c>
      <c r="D57" s="59">
        <v>2</v>
      </c>
      <c r="E57" s="60"/>
      <c r="F57" s="58"/>
      <c r="G57" s="61">
        <v>2688.66</v>
      </c>
      <c r="H57" s="62"/>
    </row>
    <row r="58" spans="1:8" s="63" customFormat="1" x14ac:dyDescent="0.2">
      <c r="A58" s="57">
        <f t="shared" si="1"/>
        <v>57</v>
      </c>
      <c r="B58" s="64" t="s">
        <v>202</v>
      </c>
      <c r="C58" s="58" t="s">
        <v>203</v>
      </c>
      <c r="D58" s="59">
        <v>2</v>
      </c>
      <c r="E58" s="60"/>
      <c r="F58" s="58"/>
      <c r="G58" s="61">
        <v>2779.9199999999996</v>
      </c>
      <c r="H58" s="62"/>
    </row>
    <row r="59" spans="1:8" s="63" customFormat="1" x14ac:dyDescent="0.2">
      <c r="A59" s="57">
        <f t="shared" si="1"/>
        <v>58</v>
      </c>
      <c r="B59" s="64" t="s">
        <v>204</v>
      </c>
      <c r="C59" s="58" t="s">
        <v>205</v>
      </c>
      <c r="D59" s="59">
        <v>2</v>
      </c>
      <c r="E59" s="60"/>
      <c r="F59" s="58"/>
      <c r="G59" s="61">
        <v>2543.58</v>
      </c>
      <c r="H59" s="62"/>
    </row>
    <row r="60" spans="1:8" s="63" customFormat="1" x14ac:dyDescent="0.2">
      <c r="A60" s="57">
        <f t="shared" si="1"/>
        <v>59</v>
      </c>
      <c r="B60" s="64" t="s">
        <v>206</v>
      </c>
      <c r="C60" s="58" t="s">
        <v>207</v>
      </c>
      <c r="D60" s="59">
        <v>2</v>
      </c>
      <c r="E60" s="60"/>
      <c r="F60" s="58"/>
      <c r="G60" s="61">
        <v>3391.83</v>
      </c>
      <c r="H60" s="62"/>
    </row>
    <row r="61" spans="1:8" s="63" customFormat="1" x14ac:dyDescent="0.2">
      <c r="A61" s="57">
        <f t="shared" si="1"/>
        <v>60</v>
      </c>
      <c r="B61" s="64" t="s">
        <v>208</v>
      </c>
      <c r="C61" s="58" t="s">
        <v>209</v>
      </c>
      <c r="D61" s="59">
        <v>2</v>
      </c>
      <c r="E61" s="60"/>
      <c r="F61" s="58"/>
      <c r="G61" s="61">
        <v>4555.9799999999996</v>
      </c>
      <c r="H61" s="62"/>
    </row>
    <row r="62" spans="1:8" s="63" customFormat="1" x14ac:dyDescent="0.2">
      <c r="A62" s="57">
        <f t="shared" si="1"/>
        <v>61</v>
      </c>
      <c r="B62" s="64" t="s">
        <v>210</v>
      </c>
      <c r="C62" s="58" t="s">
        <v>211</v>
      </c>
      <c r="D62" s="59">
        <v>2</v>
      </c>
      <c r="E62" s="60"/>
      <c r="F62" s="58"/>
      <c r="G62" s="61">
        <v>4789.9799999999996</v>
      </c>
      <c r="H62" s="62"/>
    </row>
    <row r="63" spans="1:8" s="63" customFormat="1" x14ac:dyDescent="0.2">
      <c r="A63" s="57">
        <f t="shared" si="1"/>
        <v>62</v>
      </c>
      <c r="B63" s="64" t="s">
        <v>212</v>
      </c>
      <c r="C63" s="58" t="s">
        <v>213</v>
      </c>
      <c r="D63" s="59">
        <v>2</v>
      </c>
      <c r="E63" s="60"/>
      <c r="F63" s="58"/>
      <c r="G63" s="61">
        <v>4682.34</v>
      </c>
      <c r="H63" s="62"/>
    </row>
    <row r="64" spans="1:8" s="63" customFormat="1" x14ac:dyDescent="0.2">
      <c r="A64" s="57">
        <f t="shared" si="1"/>
        <v>63</v>
      </c>
      <c r="B64" s="64" t="s">
        <v>214</v>
      </c>
      <c r="C64" s="58" t="s">
        <v>215</v>
      </c>
      <c r="D64" s="59">
        <v>2</v>
      </c>
      <c r="E64" s="60"/>
      <c r="F64" s="58"/>
      <c r="G64" s="61">
        <v>4822.74</v>
      </c>
      <c r="H64" s="62"/>
    </row>
    <row r="65" spans="1:8" s="63" customFormat="1" x14ac:dyDescent="0.2">
      <c r="A65" s="57">
        <f t="shared" si="1"/>
        <v>64</v>
      </c>
      <c r="B65" s="64" t="s">
        <v>216</v>
      </c>
      <c r="C65" s="58" t="s">
        <v>215</v>
      </c>
      <c r="D65" s="59">
        <v>2</v>
      </c>
      <c r="E65" s="60"/>
      <c r="F65" s="58"/>
      <c r="G65" s="61">
        <v>11302.199999999999</v>
      </c>
      <c r="H65" s="62"/>
    </row>
    <row r="66" spans="1:8" s="63" customFormat="1" x14ac:dyDescent="0.2">
      <c r="A66" s="57">
        <f t="shared" si="1"/>
        <v>65</v>
      </c>
      <c r="B66" s="64" t="s">
        <v>217</v>
      </c>
      <c r="C66" s="58" t="s">
        <v>218</v>
      </c>
      <c r="D66" s="59">
        <v>2</v>
      </c>
      <c r="E66" s="60"/>
      <c r="F66" s="58"/>
      <c r="G66" s="61">
        <v>11384.099999999999</v>
      </c>
      <c r="H66" s="62"/>
    </row>
    <row r="67" spans="1:8" s="63" customFormat="1" x14ac:dyDescent="0.2">
      <c r="A67" s="57">
        <f t="shared" si="1"/>
        <v>66</v>
      </c>
      <c r="B67" s="64" t="s">
        <v>219</v>
      </c>
      <c r="C67" s="58" t="s">
        <v>220</v>
      </c>
      <c r="D67" s="59">
        <v>2</v>
      </c>
      <c r="E67" s="60"/>
      <c r="F67" s="58"/>
      <c r="G67" s="61">
        <v>4563</v>
      </c>
      <c r="H67" s="62"/>
    </row>
    <row r="68" spans="1:8" s="63" customFormat="1" x14ac:dyDescent="0.2">
      <c r="A68" s="57">
        <f t="shared" si="1"/>
        <v>67</v>
      </c>
      <c r="B68" s="64" t="s">
        <v>221</v>
      </c>
      <c r="C68" s="58" t="s">
        <v>222</v>
      </c>
      <c r="D68" s="59">
        <v>2</v>
      </c>
      <c r="E68" s="60"/>
      <c r="F68" s="58"/>
      <c r="G68" s="61">
        <v>4290.0389999999998</v>
      </c>
      <c r="H68" s="62"/>
    </row>
    <row r="69" spans="1:8" s="63" customFormat="1" x14ac:dyDescent="0.2">
      <c r="A69" s="57">
        <f t="shared" si="1"/>
        <v>68</v>
      </c>
      <c r="B69" s="64" t="s">
        <v>223</v>
      </c>
      <c r="C69" s="58" t="s">
        <v>224</v>
      </c>
      <c r="D69" s="59">
        <v>2</v>
      </c>
      <c r="E69" s="60"/>
      <c r="F69" s="58"/>
      <c r="G69" s="61">
        <v>4817.241</v>
      </c>
      <c r="H69" s="62"/>
    </row>
    <row r="70" spans="1:8" s="63" customFormat="1" x14ac:dyDescent="0.2">
      <c r="A70" s="57">
        <f t="shared" si="1"/>
        <v>69</v>
      </c>
      <c r="B70" s="64" t="s">
        <v>225</v>
      </c>
      <c r="C70" s="58" t="s">
        <v>226</v>
      </c>
      <c r="D70" s="59">
        <v>2</v>
      </c>
      <c r="E70" s="60"/>
      <c r="F70" s="58"/>
      <c r="G70" s="61">
        <v>5126.588999999999</v>
      </c>
      <c r="H70" s="62"/>
    </row>
    <row r="71" spans="1:8" s="63" customFormat="1" x14ac:dyDescent="0.2">
      <c r="A71" s="57">
        <f t="shared" si="1"/>
        <v>70</v>
      </c>
      <c r="B71" s="64" t="s">
        <v>227</v>
      </c>
      <c r="C71" s="58" t="s">
        <v>228</v>
      </c>
      <c r="D71" s="59">
        <v>2</v>
      </c>
      <c r="E71" s="60"/>
      <c r="F71" s="58"/>
      <c r="G71" s="61">
        <v>7127.0549999999994</v>
      </c>
      <c r="H71" s="62"/>
    </row>
    <row r="72" spans="1:8" s="63" customFormat="1" x14ac:dyDescent="0.2">
      <c r="A72" s="57">
        <f t="shared" si="1"/>
        <v>71</v>
      </c>
      <c r="B72" s="64" t="s">
        <v>229</v>
      </c>
      <c r="C72" s="58" t="s">
        <v>230</v>
      </c>
      <c r="D72" s="59">
        <v>2</v>
      </c>
      <c r="E72" s="60"/>
      <c r="F72" s="58"/>
      <c r="G72" s="61">
        <v>7745.6339999999991</v>
      </c>
      <c r="H72" s="62"/>
    </row>
    <row r="73" spans="1:8" s="63" customFormat="1" x14ac:dyDescent="0.2">
      <c r="A73" s="57">
        <f t="shared" si="1"/>
        <v>72</v>
      </c>
      <c r="B73" s="64" t="s">
        <v>231</v>
      </c>
      <c r="C73" s="58" t="s">
        <v>232</v>
      </c>
      <c r="D73" s="59">
        <v>2</v>
      </c>
      <c r="E73" s="60"/>
      <c r="F73" s="58"/>
      <c r="G73" s="61">
        <v>5684.7960000000003</v>
      </c>
      <c r="H73" s="62"/>
    </row>
    <row r="74" spans="1:8" s="63" customFormat="1" x14ac:dyDescent="0.2">
      <c r="A74" s="57">
        <f t="shared" si="1"/>
        <v>73</v>
      </c>
      <c r="B74" s="64" t="s">
        <v>233</v>
      </c>
      <c r="C74" s="58" t="s">
        <v>234</v>
      </c>
      <c r="D74" s="59">
        <v>2</v>
      </c>
      <c r="E74" s="60"/>
      <c r="F74" s="58"/>
      <c r="G74" s="61">
        <v>6214.9229999999989</v>
      </c>
      <c r="H74" s="62"/>
    </row>
    <row r="75" spans="1:8" s="63" customFormat="1" x14ac:dyDescent="0.2">
      <c r="A75" s="57">
        <f t="shared" si="1"/>
        <v>74</v>
      </c>
      <c r="B75" s="64" t="s">
        <v>235</v>
      </c>
      <c r="C75" s="58" t="s">
        <v>236</v>
      </c>
      <c r="D75" s="59">
        <v>2</v>
      </c>
      <c r="E75" s="60"/>
      <c r="F75" s="58"/>
      <c r="G75" s="61">
        <v>7893.1709999999994</v>
      </c>
      <c r="H75" s="62"/>
    </row>
    <row r="76" spans="1:8" s="63" customFormat="1" x14ac:dyDescent="0.2">
      <c r="A76" s="57">
        <f t="shared" si="1"/>
        <v>75</v>
      </c>
      <c r="B76" s="64" t="s">
        <v>237</v>
      </c>
      <c r="C76" s="58" t="s">
        <v>238</v>
      </c>
      <c r="D76" s="59">
        <v>2</v>
      </c>
      <c r="E76" s="60"/>
      <c r="F76" s="58"/>
      <c r="G76" s="61">
        <v>8056.0349999999999</v>
      </c>
      <c r="H76" s="62"/>
    </row>
    <row r="77" spans="1:8" s="63" customFormat="1" x14ac:dyDescent="0.2">
      <c r="A77" s="57">
        <f t="shared" si="1"/>
        <v>76</v>
      </c>
      <c r="B77" s="64" t="s">
        <v>239</v>
      </c>
      <c r="C77" s="58" t="s">
        <v>240</v>
      </c>
      <c r="D77" s="59">
        <v>2</v>
      </c>
      <c r="E77" s="60"/>
      <c r="F77" s="58"/>
      <c r="G77" s="61">
        <v>7835.0219999999999</v>
      </c>
      <c r="H77" s="62"/>
    </row>
    <row r="78" spans="1:8" s="63" customFormat="1" x14ac:dyDescent="0.2">
      <c r="A78" s="57">
        <f t="shared" si="1"/>
        <v>77</v>
      </c>
      <c r="B78" s="64" t="s">
        <v>241</v>
      </c>
      <c r="C78" s="58" t="s">
        <v>242</v>
      </c>
      <c r="D78" s="59">
        <v>2</v>
      </c>
      <c r="E78" s="60"/>
      <c r="F78" s="58"/>
      <c r="G78" s="61">
        <v>8718.6059999999998</v>
      </c>
      <c r="H78" s="62"/>
    </row>
    <row r="79" spans="1:8" s="63" customFormat="1" x14ac:dyDescent="0.2">
      <c r="A79" s="57">
        <f t="shared" si="1"/>
        <v>78</v>
      </c>
      <c r="B79" s="64" t="s">
        <v>243</v>
      </c>
      <c r="C79" s="58" t="s">
        <v>244</v>
      </c>
      <c r="D79" s="59">
        <v>2</v>
      </c>
      <c r="E79" s="60"/>
      <c r="F79" s="58"/>
      <c r="G79" s="61">
        <v>10033.218000000001</v>
      </c>
      <c r="H79" s="62"/>
    </row>
    <row r="80" spans="1:8" s="63" customFormat="1" x14ac:dyDescent="0.2">
      <c r="A80" s="57">
        <f t="shared" si="1"/>
        <v>79</v>
      </c>
      <c r="B80" s="64" t="s">
        <v>245</v>
      </c>
      <c r="C80" s="58" t="s">
        <v>246</v>
      </c>
      <c r="D80" s="59">
        <v>2</v>
      </c>
      <c r="E80" s="60"/>
      <c r="F80" s="58"/>
      <c r="G80" s="61">
        <v>11093.589</v>
      </c>
      <c r="H80" s="62"/>
    </row>
    <row r="81" spans="1:8" s="63" customFormat="1" x14ac:dyDescent="0.2">
      <c r="A81" s="57">
        <f t="shared" si="1"/>
        <v>80</v>
      </c>
      <c r="B81" s="64" t="s">
        <v>247</v>
      </c>
      <c r="C81" s="58" t="s">
        <v>248</v>
      </c>
      <c r="D81" s="59">
        <v>2</v>
      </c>
      <c r="E81" s="60"/>
      <c r="F81" s="58"/>
      <c r="G81" s="61">
        <v>12564.162</v>
      </c>
      <c r="H81" s="62"/>
    </row>
    <row r="82" spans="1:8" s="63" customFormat="1" x14ac:dyDescent="0.2">
      <c r="A82" s="57">
        <f t="shared" si="1"/>
        <v>81</v>
      </c>
      <c r="B82" s="64" t="s">
        <v>249</v>
      </c>
      <c r="C82" s="58" t="s">
        <v>250</v>
      </c>
      <c r="D82" s="59">
        <v>2</v>
      </c>
      <c r="E82" s="60"/>
      <c r="F82" s="58"/>
      <c r="G82" s="61">
        <v>12889.772999999999</v>
      </c>
      <c r="H82" s="62"/>
    </row>
    <row r="83" spans="1:8" s="63" customFormat="1" x14ac:dyDescent="0.2">
      <c r="A83" s="57">
        <f t="shared" si="1"/>
        <v>82</v>
      </c>
      <c r="B83" s="64" t="s">
        <v>251</v>
      </c>
      <c r="C83" s="58" t="s">
        <v>252</v>
      </c>
      <c r="D83" s="59">
        <v>2</v>
      </c>
      <c r="E83" s="60"/>
      <c r="F83" s="58"/>
      <c r="G83" s="61">
        <v>13477.814999999999</v>
      </c>
      <c r="H83" s="62"/>
    </row>
    <row r="84" spans="1:8" s="63" customFormat="1" x14ac:dyDescent="0.2">
      <c r="A84" s="57">
        <f t="shared" si="1"/>
        <v>83</v>
      </c>
      <c r="B84" s="64" t="s">
        <v>253</v>
      </c>
      <c r="C84" s="58" t="s">
        <v>254</v>
      </c>
      <c r="D84" s="59">
        <v>2</v>
      </c>
      <c r="E84" s="60"/>
      <c r="F84" s="58"/>
      <c r="G84" s="61">
        <v>14078.960999999998</v>
      </c>
      <c r="H84" s="62"/>
    </row>
    <row r="85" spans="1:8" s="63" customFormat="1" x14ac:dyDescent="0.2">
      <c r="A85" s="57">
        <f t="shared" si="1"/>
        <v>84</v>
      </c>
      <c r="B85" s="64" t="s">
        <v>255</v>
      </c>
      <c r="C85" s="58" t="s">
        <v>256</v>
      </c>
      <c r="D85" s="59">
        <v>2</v>
      </c>
      <c r="E85" s="60"/>
      <c r="F85" s="58"/>
      <c r="G85" s="61">
        <v>14742</v>
      </c>
      <c r="H85" s="62"/>
    </row>
    <row r="86" spans="1:8" s="63" customFormat="1" x14ac:dyDescent="0.2">
      <c r="A86" s="57">
        <f t="shared" si="1"/>
        <v>85</v>
      </c>
      <c r="B86" s="64" t="s">
        <v>257</v>
      </c>
      <c r="C86" s="58" t="s">
        <v>258</v>
      </c>
      <c r="D86" s="59">
        <v>2</v>
      </c>
      <c r="E86" s="60"/>
      <c r="F86" s="58"/>
      <c r="G86" s="61">
        <v>15244.865999999998</v>
      </c>
      <c r="H86" s="62"/>
    </row>
    <row r="87" spans="1:8" s="63" customFormat="1" x14ac:dyDescent="0.2">
      <c r="A87" s="57">
        <f t="shared" si="1"/>
        <v>86</v>
      </c>
      <c r="B87" s="64" t="s">
        <v>259</v>
      </c>
      <c r="C87" s="58" t="s">
        <v>260</v>
      </c>
      <c r="D87" s="59">
        <v>2</v>
      </c>
      <c r="E87" s="60"/>
      <c r="F87" s="58"/>
      <c r="G87" s="61">
        <v>449.28</v>
      </c>
      <c r="H87" s="62"/>
    </row>
    <row r="88" spans="1:8" s="63" customFormat="1" x14ac:dyDescent="0.2">
      <c r="A88" s="57">
        <f t="shared" si="1"/>
        <v>87</v>
      </c>
      <c r="B88" s="64" t="s">
        <v>261</v>
      </c>
      <c r="C88" s="58" t="s">
        <v>262</v>
      </c>
      <c r="D88" s="59">
        <v>2</v>
      </c>
      <c r="E88" s="60"/>
      <c r="F88" s="58"/>
      <c r="G88" s="61">
        <v>482.03999999999996</v>
      </c>
      <c r="H88" s="62"/>
    </row>
    <row r="89" spans="1:8" s="63" customFormat="1" x14ac:dyDescent="0.2">
      <c r="A89" s="57">
        <f t="shared" si="1"/>
        <v>88</v>
      </c>
      <c r="B89" s="64" t="s">
        <v>263</v>
      </c>
      <c r="C89" s="58" t="s">
        <v>264</v>
      </c>
      <c r="D89" s="59">
        <v>2</v>
      </c>
      <c r="E89" s="60"/>
      <c r="F89" s="58"/>
      <c r="G89" s="61">
        <v>477.35999999999996</v>
      </c>
      <c r="H89" s="62"/>
    </row>
    <row r="90" spans="1:8" s="63" customFormat="1" x14ac:dyDescent="0.2">
      <c r="A90" s="57">
        <f t="shared" si="1"/>
        <v>89</v>
      </c>
      <c r="B90" s="64" t="s">
        <v>265</v>
      </c>
      <c r="C90" s="58" t="s">
        <v>266</v>
      </c>
      <c r="D90" s="59">
        <v>2</v>
      </c>
      <c r="E90" s="60"/>
      <c r="F90" s="58"/>
      <c r="G90" s="61">
        <v>505.43999999999994</v>
      </c>
      <c r="H90" s="62"/>
    </row>
    <row r="91" spans="1:8" s="63" customFormat="1" x14ac:dyDescent="0.2">
      <c r="A91" s="57">
        <f t="shared" si="1"/>
        <v>90</v>
      </c>
      <c r="B91" s="64" t="s">
        <v>267</v>
      </c>
      <c r="C91" s="58" t="s">
        <v>268</v>
      </c>
      <c r="D91" s="59">
        <v>2</v>
      </c>
      <c r="E91" s="60"/>
      <c r="F91" s="58"/>
      <c r="G91" s="61">
        <v>1661.4</v>
      </c>
      <c r="H91" s="62"/>
    </row>
    <row r="92" spans="1:8" s="63" customFormat="1" x14ac:dyDescent="0.2">
      <c r="A92" s="57">
        <f t="shared" si="1"/>
        <v>91</v>
      </c>
      <c r="B92" s="64" t="s">
        <v>269</v>
      </c>
      <c r="C92" s="58" t="s">
        <v>270</v>
      </c>
      <c r="D92" s="59">
        <v>2</v>
      </c>
      <c r="E92" s="60"/>
      <c r="F92" s="58"/>
      <c r="G92" s="61">
        <v>1661.3999999999999</v>
      </c>
      <c r="H92" s="62"/>
    </row>
    <row r="93" spans="1:8" s="63" customFormat="1" x14ac:dyDescent="0.2">
      <c r="A93" s="57">
        <f t="shared" si="1"/>
        <v>92</v>
      </c>
      <c r="B93" s="64" t="s">
        <v>271</v>
      </c>
      <c r="C93" s="58" t="s">
        <v>272</v>
      </c>
      <c r="D93" s="59">
        <v>2</v>
      </c>
      <c r="E93" s="60"/>
      <c r="F93" s="58"/>
      <c r="G93" s="61">
        <v>608.4</v>
      </c>
      <c r="H93" s="62"/>
    </row>
    <row r="94" spans="1:8" s="63" customFormat="1" x14ac:dyDescent="0.2">
      <c r="A94" s="57">
        <f t="shared" si="1"/>
        <v>93</v>
      </c>
      <c r="B94" s="64" t="s">
        <v>273</v>
      </c>
      <c r="C94" s="58" t="s">
        <v>274</v>
      </c>
      <c r="D94" s="59">
        <v>2</v>
      </c>
      <c r="E94" s="60"/>
      <c r="F94" s="58"/>
      <c r="G94" s="61">
        <v>304.2</v>
      </c>
      <c r="H94" s="62"/>
    </row>
    <row r="95" spans="1:8" s="63" customFormat="1" x14ac:dyDescent="0.2">
      <c r="A95" s="57">
        <f t="shared" si="1"/>
        <v>94</v>
      </c>
      <c r="B95" s="64" t="s">
        <v>275</v>
      </c>
      <c r="C95" s="58" t="s">
        <v>276</v>
      </c>
      <c r="D95" s="59">
        <v>2</v>
      </c>
      <c r="E95" s="60"/>
      <c r="F95" s="58"/>
      <c r="G95" s="61">
        <v>131.04</v>
      </c>
      <c r="H95" s="62"/>
    </row>
    <row r="96" spans="1:8" s="63" customFormat="1" x14ac:dyDescent="0.2">
      <c r="A96" s="57">
        <f t="shared" si="1"/>
        <v>95</v>
      </c>
      <c r="B96" s="64" t="s">
        <v>277</v>
      </c>
      <c r="C96" s="58" t="s">
        <v>278</v>
      </c>
      <c r="D96" s="59">
        <v>2</v>
      </c>
      <c r="E96" s="60"/>
      <c r="F96" s="58"/>
      <c r="G96" s="61">
        <v>2979.99</v>
      </c>
      <c r="H96" s="62"/>
    </row>
    <row r="97" spans="1:8" s="63" customFormat="1" x14ac:dyDescent="0.2">
      <c r="A97" s="57">
        <f t="shared" si="1"/>
        <v>96</v>
      </c>
      <c r="B97" s="64" t="s">
        <v>279</v>
      </c>
      <c r="C97" s="58" t="s">
        <v>278</v>
      </c>
      <c r="D97" s="59">
        <v>2</v>
      </c>
      <c r="E97" s="60"/>
      <c r="F97" s="58"/>
      <c r="G97" s="61">
        <v>2714.3999999999996</v>
      </c>
      <c r="H97" s="62"/>
    </row>
    <row r="98" spans="1:8" s="63" customFormat="1" x14ac:dyDescent="0.2">
      <c r="A98" s="57">
        <f t="shared" si="1"/>
        <v>97</v>
      </c>
      <c r="B98" s="64" t="s">
        <v>280</v>
      </c>
      <c r="C98" s="58" t="s">
        <v>281</v>
      </c>
      <c r="D98" s="59">
        <v>2</v>
      </c>
      <c r="E98" s="60"/>
      <c r="F98" s="58"/>
      <c r="G98" s="61">
        <v>2866.5</v>
      </c>
      <c r="H98" s="62"/>
    </row>
    <row r="99" spans="1:8" s="63" customFormat="1" x14ac:dyDescent="0.2">
      <c r="A99" s="57">
        <f t="shared" si="1"/>
        <v>98</v>
      </c>
      <c r="B99" s="64" t="s">
        <v>282</v>
      </c>
      <c r="C99" s="58" t="s">
        <v>283</v>
      </c>
      <c r="D99" s="59">
        <v>2</v>
      </c>
      <c r="E99" s="60"/>
      <c r="F99" s="58"/>
      <c r="G99" s="61">
        <v>2948.3999999999996</v>
      </c>
      <c r="H99" s="62"/>
    </row>
    <row r="100" spans="1:8" s="63" customFormat="1" x14ac:dyDescent="0.2">
      <c r="A100" s="57">
        <f t="shared" si="1"/>
        <v>99</v>
      </c>
      <c r="B100" s="64" t="s">
        <v>284</v>
      </c>
      <c r="C100" s="58" t="s">
        <v>285</v>
      </c>
      <c r="D100" s="59">
        <v>2</v>
      </c>
      <c r="E100" s="60"/>
      <c r="F100" s="58"/>
      <c r="G100" s="61">
        <v>2714.3999999999996</v>
      </c>
      <c r="H100" s="62"/>
    </row>
    <row r="101" spans="1:8" s="63" customFormat="1" x14ac:dyDescent="0.2">
      <c r="A101" s="57">
        <f t="shared" si="1"/>
        <v>100</v>
      </c>
      <c r="B101" s="64" t="s">
        <v>286</v>
      </c>
      <c r="C101" s="58" t="s">
        <v>287</v>
      </c>
      <c r="D101" s="59">
        <v>2</v>
      </c>
      <c r="E101" s="60"/>
      <c r="F101" s="58"/>
      <c r="G101" s="61">
        <v>1450.8</v>
      </c>
      <c r="H101" s="62"/>
    </row>
    <row r="102" spans="1:8" s="63" customFormat="1" x14ac:dyDescent="0.2">
      <c r="A102" s="57">
        <f t="shared" si="1"/>
        <v>101</v>
      </c>
      <c r="B102" s="64" t="s">
        <v>288</v>
      </c>
      <c r="C102" s="58" t="s">
        <v>289</v>
      </c>
      <c r="D102" s="59">
        <v>2</v>
      </c>
      <c r="E102" s="60"/>
      <c r="F102" s="58"/>
      <c r="G102" s="61">
        <v>1516.32</v>
      </c>
      <c r="H102" s="62"/>
    </row>
    <row r="103" spans="1:8" s="63" customFormat="1" x14ac:dyDescent="0.2">
      <c r="A103" s="57">
        <f t="shared" si="1"/>
        <v>102</v>
      </c>
      <c r="B103" s="64" t="s">
        <v>290</v>
      </c>
      <c r="C103" s="58" t="s">
        <v>291</v>
      </c>
      <c r="D103" s="59">
        <v>2</v>
      </c>
      <c r="E103" s="60"/>
      <c r="F103" s="58"/>
      <c r="G103" s="61">
        <v>2129.4</v>
      </c>
      <c r="H103" s="62"/>
    </row>
    <row r="104" spans="1:8" s="63" customFormat="1" x14ac:dyDescent="0.2">
      <c r="A104" s="57">
        <f t="shared" si="1"/>
        <v>103</v>
      </c>
      <c r="B104" s="64" t="s">
        <v>292</v>
      </c>
      <c r="C104" s="58" t="s">
        <v>293</v>
      </c>
      <c r="D104" s="59">
        <v>2</v>
      </c>
      <c r="E104" s="60"/>
      <c r="F104" s="58"/>
      <c r="G104" s="61">
        <v>3430.4399999999996</v>
      </c>
      <c r="H104" s="62"/>
    </row>
    <row r="105" spans="1:8" s="63" customFormat="1" x14ac:dyDescent="0.2">
      <c r="A105" s="57">
        <f t="shared" si="1"/>
        <v>104</v>
      </c>
      <c r="B105" s="64" t="s">
        <v>294</v>
      </c>
      <c r="C105" s="58" t="s">
        <v>295</v>
      </c>
      <c r="D105" s="59">
        <v>2</v>
      </c>
      <c r="E105" s="60"/>
      <c r="F105" s="58"/>
      <c r="G105" s="61">
        <v>10506.599999999999</v>
      </c>
      <c r="H105" s="62"/>
    </row>
    <row r="106" spans="1:8" s="63" customFormat="1" x14ac:dyDescent="0.2">
      <c r="A106" s="57">
        <f t="shared" si="1"/>
        <v>105</v>
      </c>
      <c r="B106" s="64" t="s">
        <v>296</v>
      </c>
      <c r="C106" s="58" t="s">
        <v>297</v>
      </c>
      <c r="D106" s="59">
        <v>2</v>
      </c>
      <c r="E106" s="60"/>
      <c r="F106" s="58"/>
      <c r="G106" s="61">
        <v>18954</v>
      </c>
      <c r="H106" s="62"/>
    </row>
    <row r="107" spans="1:8" s="63" customFormat="1" x14ac:dyDescent="0.2">
      <c r="A107" s="57">
        <f t="shared" si="1"/>
        <v>106</v>
      </c>
      <c r="B107" s="64" t="s">
        <v>298</v>
      </c>
      <c r="C107" s="58" t="s">
        <v>299</v>
      </c>
      <c r="D107" s="59">
        <v>2</v>
      </c>
      <c r="E107" s="60"/>
      <c r="F107" s="58"/>
      <c r="G107" s="61">
        <v>10506.599999999999</v>
      </c>
      <c r="H107" s="62"/>
    </row>
    <row r="108" spans="1:8" s="63" customFormat="1" x14ac:dyDescent="0.2">
      <c r="A108" s="57">
        <f t="shared" si="1"/>
        <v>107</v>
      </c>
      <c r="B108" s="64" t="s">
        <v>300</v>
      </c>
      <c r="C108" s="58" t="s">
        <v>301</v>
      </c>
      <c r="D108" s="59">
        <v>2</v>
      </c>
      <c r="E108" s="60"/>
      <c r="F108" s="58"/>
      <c r="G108" s="61">
        <v>2199.6</v>
      </c>
      <c r="H108" s="62"/>
    </row>
    <row r="109" spans="1:8" s="63" customFormat="1" x14ac:dyDescent="0.2">
      <c r="A109" s="57">
        <f t="shared" si="1"/>
        <v>108</v>
      </c>
      <c r="B109" s="64" t="s">
        <v>302</v>
      </c>
      <c r="C109" s="58" t="s">
        <v>303</v>
      </c>
      <c r="D109" s="59">
        <v>2</v>
      </c>
      <c r="E109" s="60"/>
      <c r="F109" s="58"/>
      <c r="G109" s="61">
        <v>678.59999999999991</v>
      </c>
      <c r="H109" s="62"/>
    </row>
    <row r="110" spans="1:8" s="63" customFormat="1" x14ac:dyDescent="0.2">
      <c r="A110" s="57">
        <f t="shared" si="1"/>
        <v>109</v>
      </c>
      <c r="B110" s="64" t="s">
        <v>304</v>
      </c>
      <c r="C110" s="58" t="s">
        <v>305</v>
      </c>
      <c r="D110" s="59">
        <v>2</v>
      </c>
      <c r="E110" s="60"/>
      <c r="F110" s="58"/>
      <c r="G110" s="61">
        <v>538.19999999999993</v>
      </c>
      <c r="H110" s="62"/>
    </row>
    <row r="111" spans="1:8" s="63" customFormat="1" x14ac:dyDescent="0.2">
      <c r="A111" s="57">
        <f t="shared" ref="A111:A160" si="2">A110+1</f>
        <v>110</v>
      </c>
      <c r="B111" s="64" t="s">
        <v>306</v>
      </c>
      <c r="C111" s="58" t="s">
        <v>307</v>
      </c>
      <c r="D111" s="59">
        <v>2</v>
      </c>
      <c r="E111" s="60"/>
      <c r="F111" s="58"/>
      <c r="G111" s="61">
        <v>965.24999999999989</v>
      </c>
      <c r="H111" s="62"/>
    </row>
    <row r="112" spans="1:8" s="63" customFormat="1" x14ac:dyDescent="0.2">
      <c r="A112" s="57">
        <f t="shared" si="2"/>
        <v>111</v>
      </c>
      <c r="B112" s="64" t="s">
        <v>308</v>
      </c>
      <c r="C112" s="58" t="s">
        <v>309</v>
      </c>
      <c r="D112" s="59">
        <v>2</v>
      </c>
      <c r="E112" s="60"/>
      <c r="F112" s="58"/>
      <c r="G112" s="61">
        <v>772.19999999999993</v>
      </c>
      <c r="H112" s="62"/>
    </row>
    <row r="113" spans="1:8" s="63" customFormat="1" x14ac:dyDescent="0.2">
      <c r="A113" s="57">
        <f t="shared" si="2"/>
        <v>112</v>
      </c>
      <c r="B113" s="64" t="s">
        <v>310</v>
      </c>
      <c r="C113" s="58" t="s">
        <v>311</v>
      </c>
      <c r="D113" s="59">
        <v>2</v>
      </c>
      <c r="E113" s="60"/>
      <c r="F113" s="58"/>
      <c r="G113" s="61">
        <v>73.475999999999999</v>
      </c>
      <c r="H113" s="62"/>
    </row>
    <row r="114" spans="1:8" s="63" customFormat="1" x14ac:dyDescent="0.2">
      <c r="A114" s="57">
        <f t="shared" si="2"/>
        <v>113</v>
      </c>
      <c r="B114" s="64" t="s">
        <v>312</v>
      </c>
      <c r="C114" s="58" t="s">
        <v>313</v>
      </c>
      <c r="D114" s="59">
        <v>2</v>
      </c>
      <c r="E114" s="60"/>
      <c r="F114" s="58"/>
      <c r="G114" s="61">
        <v>5.9669999999999996</v>
      </c>
      <c r="H114" s="62"/>
    </row>
    <row r="115" spans="1:8" s="63" customFormat="1" x14ac:dyDescent="0.2">
      <c r="A115" s="57">
        <f t="shared" si="2"/>
        <v>114</v>
      </c>
      <c r="B115" s="64" t="s">
        <v>314</v>
      </c>
      <c r="C115" s="58" t="s">
        <v>315</v>
      </c>
      <c r="D115" s="59">
        <v>2</v>
      </c>
      <c r="E115" s="60"/>
      <c r="F115" s="58"/>
      <c r="G115" s="61">
        <v>82.134</v>
      </c>
      <c r="H115" s="62"/>
    </row>
    <row r="116" spans="1:8" s="63" customFormat="1" x14ac:dyDescent="0.2">
      <c r="A116" s="57">
        <f t="shared" si="2"/>
        <v>115</v>
      </c>
      <c r="B116" s="64" t="s">
        <v>316</v>
      </c>
      <c r="C116" s="58" t="s">
        <v>317</v>
      </c>
      <c r="D116" s="59">
        <v>2</v>
      </c>
      <c r="E116" s="60"/>
      <c r="F116" s="58"/>
      <c r="G116" s="61">
        <v>187.2</v>
      </c>
      <c r="H116" s="62"/>
    </row>
    <row r="117" spans="1:8" s="63" customFormat="1" x14ac:dyDescent="0.2">
      <c r="A117" s="57">
        <f t="shared" si="2"/>
        <v>116</v>
      </c>
      <c r="B117" s="64" t="s">
        <v>318</v>
      </c>
      <c r="C117" s="58" t="s">
        <v>319</v>
      </c>
      <c r="D117" s="59">
        <v>2</v>
      </c>
      <c r="E117" s="60"/>
      <c r="F117" s="58"/>
      <c r="G117" s="61">
        <v>187.2</v>
      </c>
      <c r="H117" s="62"/>
    </row>
    <row r="118" spans="1:8" s="63" customFormat="1" x14ac:dyDescent="0.2">
      <c r="A118" s="57">
        <f t="shared" si="2"/>
        <v>117</v>
      </c>
      <c r="B118" s="64" t="s">
        <v>320</v>
      </c>
      <c r="C118" s="58" t="s">
        <v>321</v>
      </c>
      <c r="D118" s="59">
        <v>2</v>
      </c>
      <c r="E118" s="60"/>
      <c r="F118" s="58"/>
      <c r="G118" s="61">
        <v>128.69999999999999</v>
      </c>
      <c r="H118" s="62"/>
    </row>
    <row r="119" spans="1:8" s="63" customFormat="1" x14ac:dyDescent="0.2">
      <c r="A119" s="57">
        <f t="shared" si="2"/>
        <v>118</v>
      </c>
      <c r="B119" s="64" t="s">
        <v>322</v>
      </c>
      <c r="C119" s="58" t="s">
        <v>323</v>
      </c>
      <c r="D119" s="59">
        <v>2</v>
      </c>
      <c r="E119" s="60"/>
      <c r="F119" s="58"/>
      <c r="G119" s="61">
        <v>128.69999999999999</v>
      </c>
      <c r="H119" s="62"/>
    </row>
    <row r="120" spans="1:8" s="63" customFormat="1" x14ac:dyDescent="0.2">
      <c r="A120" s="57">
        <f t="shared" si="2"/>
        <v>119</v>
      </c>
      <c r="B120" s="64" t="s">
        <v>324</v>
      </c>
      <c r="C120" s="58" t="s">
        <v>325</v>
      </c>
      <c r="D120" s="59">
        <v>2</v>
      </c>
      <c r="E120" s="60"/>
      <c r="F120" s="58"/>
      <c r="G120" s="61">
        <v>362.7</v>
      </c>
      <c r="H120" s="62"/>
    </row>
    <row r="121" spans="1:8" s="63" customFormat="1" x14ac:dyDescent="0.2">
      <c r="A121" s="57">
        <f t="shared" si="2"/>
        <v>120</v>
      </c>
      <c r="B121" s="64" t="s">
        <v>326</v>
      </c>
      <c r="C121" s="58" t="s">
        <v>327</v>
      </c>
      <c r="D121" s="59">
        <v>2</v>
      </c>
      <c r="E121" s="60"/>
      <c r="F121" s="58"/>
      <c r="G121" s="61">
        <v>336.96</v>
      </c>
      <c r="H121" s="62"/>
    </row>
    <row r="122" spans="1:8" s="63" customFormat="1" x14ac:dyDescent="0.2">
      <c r="A122" s="57">
        <f t="shared" si="2"/>
        <v>121</v>
      </c>
      <c r="B122" s="64" t="s">
        <v>328</v>
      </c>
      <c r="C122" s="58" t="s">
        <v>329</v>
      </c>
      <c r="D122" s="59">
        <v>2</v>
      </c>
      <c r="E122" s="60"/>
      <c r="F122" s="58"/>
      <c r="G122" s="61">
        <v>444.59999999999997</v>
      </c>
      <c r="H122" s="62"/>
    </row>
    <row r="123" spans="1:8" s="63" customFormat="1" x14ac:dyDescent="0.2">
      <c r="A123" s="57">
        <f t="shared" si="2"/>
        <v>122</v>
      </c>
      <c r="B123" s="64" t="s">
        <v>330</v>
      </c>
      <c r="C123" s="58" t="s">
        <v>331</v>
      </c>
      <c r="D123" s="59">
        <v>2</v>
      </c>
      <c r="E123" s="60"/>
      <c r="F123" s="58"/>
      <c r="G123" s="61">
        <v>1755</v>
      </c>
      <c r="H123" s="62"/>
    </row>
    <row r="124" spans="1:8" s="63" customFormat="1" x14ac:dyDescent="0.2">
      <c r="A124" s="57">
        <f t="shared" si="2"/>
        <v>123</v>
      </c>
      <c r="B124" s="64" t="s">
        <v>332</v>
      </c>
      <c r="C124" s="58" t="s">
        <v>333</v>
      </c>
      <c r="D124" s="59">
        <v>2</v>
      </c>
      <c r="E124" s="60"/>
      <c r="F124" s="58"/>
      <c r="G124" s="61">
        <v>4457.7</v>
      </c>
      <c r="H124" s="62"/>
    </row>
    <row r="125" spans="1:8" s="63" customFormat="1" x14ac:dyDescent="0.2">
      <c r="A125" s="57">
        <f t="shared" si="2"/>
        <v>124</v>
      </c>
      <c r="B125" s="64" t="s">
        <v>334</v>
      </c>
      <c r="C125" s="58" t="s">
        <v>335</v>
      </c>
      <c r="D125" s="59">
        <v>2</v>
      </c>
      <c r="E125" s="60"/>
      <c r="F125" s="58"/>
      <c r="G125" s="61">
        <v>4586.3999999999996</v>
      </c>
      <c r="H125" s="62"/>
    </row>
    <row r="126" spans="1:8" s="63" customFormat="1" x14ac:dyDescent="0.2">
      <c r="A126" s="57">
        <f t="shared" si="2"/>
        <v>125</v>
      </c>
      <c r="B126" s="64" t="s">
        <v>336</v>
      </c>
      <c r="C126" s="58" t="s">
        <v>337</v>
      </c>
      <c r="D126" s="59">
        <v>2</v>
      </c>
      <c r="E126" s="60"/>
      <c r="F126" s="58"/>
      <c r="G126" s="61">
        <v>135.06480000000002</v>
      </c>
      <c r="H126" s="62"/>
    </row>
    <row r="127" spans="1:8" s="63" customFormat="1" x14ac:dyDescent="0.2">
      <c r="A127" s="57">
        <f t="shared" si="2"/>
        <v>126</v>
      </c>
      <c r="B127" s="64" t="s">
        <v>338</v>
      </c>
      <c r="C127" s="58" t="s">
        <v>339</v>
      </c>
      <c r="D127" s="59">
        <v>2</v>
      </c>
      <c r="E127" s="60"/>
      <c r="F127" s="58"/>
      <c r="G127" s="61">
        <v>39.311999999999998</v>
      </c>
      <c r="H127" s="62"/>
    </row>
    <row r="128" spans="1:8" s="63" customFormat="1" x14ac:dyDescent="0.2">
      <c r="A128" s="57">
        <f t="shared" si="2"/>
        <v>127</v>
      </c>
      <c r="B128" s="64" t="s">
        <v>340</v>
      </c>
      <c r="C128" s="58" t="s">
        <v>341</v>
      </c>
      <c r="D128" s="59">
        <v>2</v>
      </c>
      <c r="E128" s="60"/>
      <c r="F128" s="58"/>
      <c r="G128" s="61">
        <v>23.480495999999999</v>
      </c>
      <c r="H128" s="62"/>
    </row>
    <row r="129" spans="1:8" s="63" customFormat="1" x14ac:dyDescent="0.2">
      <c r="A129" s="57">
        <f t="shared" si="2"/>
        <v>128</v>
      </c>
      <c r="B129" s="64" t="s">
        <v>342</v>
      </c>
      <c r="C129" s="58" t="s">
        <v>343</v>
      </c>
      <c r="D129" s="59">
        <v>2</v>
      </c>
      <c r="E129" s="60"/>
      <c r="F129" s="58"/>
      <c r="G129" s="61">
        <v>20.779199999999999</v>
      </c>
      <c r="H129" s="62"/>
    </row>
    <row r="130" spans="1:8" s="63" customFormat="1" x14ac:dyDescent="0.2">
      <c r="A130" s="57">
        <f t="shared" si="2"/>
        <v>129</v>
      </c>
      <c r="B130" s="64" t="s">
        <v>344</v>
      </c>
      <c r="C130" s="58" t="s">
        <v>345</v>
      </c>
      <c r="D130" s="59">
        <v>2</v>
      </c>
      <c r="E130" s="60"/>
      <c r="F130" s="58"/>
      <c r="G130" s="61">
        <v>20.779199999999999</v>
      </c>
      <c r="H130" s="62"/>
    </row>
    <row r="131" spans="1:8" s="63" customFormat="1" x14ac:dyDescent="0.2">
      <c r="A131" s="57">
        <f t="shared" si="2"/>
        <v>130</v>
      </c>
      <c r="B131" s="64" t="s">
        <v>346</v>
      </c>
      <c r="C131" s="58" t="s">
        <v>347</v>
      </c>
      <c r="D131" s="59">
        <v>2</v>
      </c>
      <c r="E131" s="60"/>
      <c r="F131" s="58"/>
      <c r="G131" s="61">
        <v>11.583</v>
      </c>
      <c r="H131" s="62"/>
    </row>
    <row r="132" spans="1:8" s="63" customFormat="1" x14ac:dyDescent="0.2">
      <c r="A132" s="57">
        <f t="shared" si="2"/>
        <v>131</v>
      </c>
      <c r="B132" s="64" t="s">
        <v>348</v>
      </c>
      <c r="C132" s="58" t="s">
        <v>349</v>
      </c>
      <c r="D132" s="59">
        <v>2</v>
      </c>
      <c r="E132" s="60"/>
      <c r="F132" s="58"/>
      <c r="G132" s="61">
        <v>11.583</v>
      </c>
      <c r="H132" s="62"/>
    </row>
    <row r="133" spans="1:8" s="63" customFormat="1" x14ac:dyDescent="0.2">
      <c r="A133" s="57">
        <f t="shared" si="2"/>
        <v>132</v>
      </c>
      <c r="B133" s="64" t="s">
        <v>350</v>
      </c>
      <c r="C133" s="58" t="s">
        <v>351</v>
      </c>
      <c r="D133" s="59">
        <v>2</v>
      </c>
      <c r="E133" s="60"/>
      <c r="F133" s="58"/>
      <c r="G133" s="61">
        <v>11.583</v>
      </c>
      <c r="H133" s="62"/>
    </row>
    <row r="134" spans="1:8" s="63" customFormat="1" x14ac:dyDescent="0.2">
      <c r="A134" s="57">
        <f t="shared" si="2"/>
        <v>133</v>
      </c>
      <c r="B134" s="64" t="s">
        <v>352</v>
      </c>
      <c r="C134" s="58" t="s">
        <v>353</v>
      </c>
      <c r="D134" s="59">
        <v>2</v>
      </c>
      <c r="E134" s="60"/>
      <c r="F134" s="58"/>
      <c r="G134" s="61">
        <v>11.583</v>
      </c>
      <c r="H134" s="62"/>
    </row>
    <row r="135" spans="1:8" s="63" customFormat="1" x14ac:dyDescent="0.2">
      <c r="A135" s="57">
        <f t="shared" si="2"/>
        <v>134</v>
      </c>
      <c r="B135" s="64" t="s">
        <v>354</v>
      </c>
      <c r="C135" s="58" t="s">
        <v>355</v>
      </c>
      <c r="D135" s="59">
        <v>2</v>
      </c>
      <c r="E135" s="60"/>
      <c r="F135" s="58"/>
      <c r="G135" s="61">
        <v>47.999952</v>
      </c>
      <c r="H135" s="62"/>
    </row>
    <row r="136" spans="1:8" s="63" customFormat="1" x14ac:dyDescent="0.2">
      <c r="A136" s="57">
        <f t="shared" si="2"/>
        <v>135</v>
      </c>
      <c r="B136" s="64" t="s">
        <v>356</v>
      </c>
      <c r="C136" s="58" t="s">
        <v>357</v>
      </c>
      <c r="D136" s="59">
        <v>2</v>
      </c>
      <c r="E136" s="60"/>
      <c r="F136" s="58"/>
      <c r="G136" s="61">
        <v>62.337600000000009</v>
      </c>
      <c r="H136" s="62"/>
    </row>
    <row r="137" spans="1:8" s="63" customFormat="1" x14ac:dyDescent="0.2">
      <c r="A137" s="57">
        <f t="shared" si="2"/>
        <v>136</v>
      </c>
      <c r="B137" s="64" t="s">
        <v>358</v>
      </c>
      <c r="C137" s="58" t="s">
        <v>359</v>
      </c>
      <c r="D137" s="59">
        <v>2</v>
      </c>
      <c r="E137" s="60"/>
      <c r="F137" s="58"/>
      <c r="G137" s="61">
        <v>41.558399999999999</v>
      </c>
      <c r="H137" s="62"/>
    </row>
    <row r="138" spans="1:8" s="63" customFormat="1" x14ac:dyDescent="0.2">
      <c r="A138" s="57">
        <f t="shared" si="2"/>
        <v>137</v>
      </c>
      <c r="B138" s="64" t="s">
        <v>360</v>
      </c>
      <c r="C138" s="58" t="s">
        <v>361</v>
      </c>
      <c r="D138" s="59">
        <v>2</v>
      </c>
      <c r="E138" s="60"/>
      <c r="F138" s="58"/>
      <c r="G138" s="61">
        <v>62.337600000000009</v>
      </c>
      <c r="H138" s="62"/>
    </row>
    <row r="139" spans="1:8" s="63" customFormat="1" x14ac:dyDescent="0.2">
      <c r="A139" s="57">
        <f t="shared" si="2"/>
        <v>138</v>
      </c>
      <c r="B139" s="64" t="s">
        <v>362</v>
      </c>
      <c r="C139" s="58" t="s">
        <v>363</v>
      </c>
      <c r="D139" s="59">
        <v>2</v>
      </c>
      <c r="E139" s="60"/>
      <c r="F139" s="58"/>
      <c r="G139" s="61">
        <v>41.558399999999999</v>
      </c>
      <c r="H139" s="62"/>
    </row>
    <row r="140" spans="1:8" s="63" customFormat="1" x14ac:dyDescent="0.2">
      <c r="A140" s="57">
        <f t="shared" si="2"/>
        <v>139</v>
      </c>
      <c r="B140" s="64" t="s">
        <v>364</v>
      </c>
      <c r="C140" s="58" t="s">
        <v>365</v>
      </c>
      <c r="D140" s="59">
        <v>2</v>
      </c>
      <c r="E140" s="60"/>
      <c r="F140" s="58"/>
      <c r="G140" s="61">
        <v>51.948</v>
      </c>
      <c r="H140" s="62"/>
    </row>
    <row r="141" spans="1:8" s="63" customFormat="1" x14ac:dyDescent="0.2">
      <c r="A141" s="57">
        <f t="shared" si="2"/>
        <v>140</v>
      </c>
      <c r="B141" s="64" t="s">
        <v>366</v>
      </c>
      <c r="C141" s="58" t="s">
        <v>367</v>
      </c>
      <c r="D141" s="59">
        <v>2</v>
      </c>
      <c r="E141" s="60"/>
      <c r="F141" s="58"/>
      <c r="G141" s="61">
        <v>60.259679999999996</v>
      </c>
      <c r="H141" s="62"/>
    </row>
    <row r="142" spans="1:8" s="63" customFormat="1" x14ac:dyDescent="0.2">
      <c r="A142" s="57">
        <f t="shared" si="2"/>
        <v>141</v>
      </c>
      <c r="B142" s="64" t="s">
        <v>368</v>
      </c>
      <c r="C142" s="58" t="s">
        <v>369</v>
      </c>
      <c r="D142" s="59">
        <v>2</v>
      </c>
      <c r="E142" s="60"/>
      <c r="F142" s="58"/>
      <c r="G142" s="61">
        <v>83.116799999999998</v>
      </c>
      <c r="H142" s="62"/>
    </row>
    <row r="143" spans="1:8" s="63" customFormat="1" x14ac:dyDescent="0.2">
      <c r="A143" s="57">
        <f t="shared" si="2"/>
        <v>142</v>
      </c>
      <c r="B143" s="64" t="s">
        <v>370</v>
      </c>
      <c r="C143" s="58" t="s">
        <v>371</v>
      </c>
      <c r="D143" s="59">
        <v>2</v>
      </c>
      <c r="E143" s="60"/>
      <c r="F143" s="58"/>
      <c r="G143" s="61">
        <v>20.779199999999999</v>
      </c>
      <c r="H143" s="62"/>
    </row>
    <row r="144" spans="1:8" s="63" customFormat="1" x14ac:dyDescent="0.2">
      <c r="A144" s="57">
        <f t="shared" si="2"/>
        <v>143</v>
      </c>
      <c r="B144" s="64" t="s">
        <v>372</v>
      </c>
      <c r="C144" s="58" t="s">
        <v>373</v>
      </c>
      <c r="D144" s="59">
        <v>2</v>
      </c>
      <c r="E144" s="60"/>
      <c r="F144" s="58"/>
      <c r="G144" s="61">
        <v>78.343199999999982</v>
      </c>
      <c r="H144" s="62"/>
    </row>
    <row r="145" spans="1:8" s="63" customFormat="1" x14ac:dyDescent="0.2">
      <c r="A145" s="57">
        <f t="shared" si="2"/>
        <v>144</v>
      </c>
      <c r="B145" s="64" t="s">
        <v>374</v>
      </c>
      <c r="C145" s="58" t="s">
        <v>375</v>
      </c>
      <c r="D145" s="59">
        <v>2</v>
      </c>
      <c r="E145" s="60"/>
      <c r="F145" s="58"/>
      <c r="G145" s="61">
        <v>111.19680000000001</v>
      </c>
      <c r="H145" s="62"/>
    </row>
    <row r="146" spans="1:8" s="63" customFormat="1" x14ac:dyDescent="0.2">
      <c r="A146" s="57">
        <f t="shared" si="2"/>
        <v>145</v>
      </c>
      <c r="B146" s="64" t="s">
        <v>376</v>
      </c>
      <c r="C146" s="58" t="s">
        <v>377</v>
      </c>
      <c r="D146" s="59">
        <v>2</v>
      </c>
      <c r="E146" s="60"/>
      <c r="F146" s="58"/>
      <c r="G146" s="61">
        <v>117.93600000000001</v>
      </c>
      <c r="H146" s="62"/>
    </row>
    <row r="147" spans="1:8" s="63" customFormat="1" x14ac:dyDescent="0.2">
      <c r="A147" s="57">
        <f t="shared" si="2"/>
        <v>146</v>
      </c>
      <c r="B147" s="64" t="s">
        <v>378</v>
      </c>
      <c r="C147" s="58" t="s">
        <v>379</v>
      </c>
      <c r="D147" s="59">
        <v>2</v>
      </c>
      <c r="E147" s="60"/>
      <c r="F147" s="58"/>
      <c r="G147" s="61">
        <v>51.948</v>
      </c>
      <c r="H147" s="62"/>
    </row>
    <row r="148" spans="1:8" s="63" customFormat="1" x14ac:dyDescent="0.2">
      <c r="A148" s="57">
        <f t="shared" si="2"/>
        <v>147</v>
      </c>
      <c r="B148" s="64" t="s">
        <v>380</v>
      </c>
      <c r="C148" s="58" t="s">
        <v>381</v>
      </c>
      <c r="D148" s="59">
        <v>2</v>
      </c>
      <c r="E148" s="60"/>
      <c r="F148" s="58"/>
      <c r="G148" s="61">
        <v>62.337600000000009</v>
      </c>
      <c r="H148" s="62"/>
    </row>
    <row r="149" spans="1:8" s="63" customFormat="1" x14ac:dyDescent="0.2">
      <c r="A149" s="57">
        <f t="shared" si="2"/>
        <v>148</v>
      </c>
      <c r="B149" s="64" t="s">
        <v>382</v>
      </c>
      <c r="C149" s="58" t="s">
        <v>383</v>
      </c>
      <c r="D149" s="59">
        <v>2</v>
      </c>
      <c r="E149" s="60"/>
      <c r="F149" s="58"/>
      <c r="G149" s="61">
        <v>93.506400000000014</v>
      </c>
      <c r="H149" s="62"/>
    </row>
    <row r="150" spans="1:8" s="63" customFormat="1" x14ac:dyDescent="0.2">
      <c r="A150" s="57">
        <f t="shared" si="2"/>
        <v>149</v>
      </c>
      <c r="B150" s="64" t="s">
        <v>384</v>
      </c>
      <c r="C150" s="58" t="s">
        <v>385</v>
      </c>
      <c r="D150" s="59">
        <v>2</v>
      </c>
      <c r="E150" s="60"/>
      <c r="F150" s="58"/>
      <c r="G150" s="61">
        <v>62.337600000000009</v>
      </c>
      <c r="H150" s="62"/>
    </row>
    <row r="151" spans="1:8" s="63" customFormat="1" x14ac:dyDescent="0.2">
      <c r="A151" s="57">
        <f t="shared" si="2"/>
        <v>150</v>
      </c>
      <c r="B151" s="64" t="s">
        <v>386</v>
      </c>
      <c r="C151" s="58" t="s">
        <v>387</v>
      </c>
      <c r="D151" s="59">
        <v>2</v>
      </c>
      <c r="E151" s="60"/>
      <c r="F151" s="58"/>
      <c r="G151" s="61">
        <v>66.493440000000007</v>
      </c>
      <c r="H151" s="62"/>
    </row>
    <row r="152" spans="1:8" s="63" customFormat="1" x14ac:dyDescent="0.2">
      <c r="A152" s="57">
        <f t="shared" si="2"/>
        <v>151</v>
      </c>
      <c r="B152" s="64" t="s">
        <v>388</v>
      </c>
      <c r="C152" s="58" t="s">
        <v>389</v>
      </c>
      <c r="D152" s="59">
        <v>2</v>
      </c>
      <c r="E152" s="60"/>
      <c r="F152" s="58"/>
      <c r="G152" s="61">
        <v>83.116799999999998</v>
      </c>
      <c r="H152" s="62"/>
    </row>
    <row r="153" spans="1:8" s="63" customFormat="1" x14ac:dyDescent="0.2">
      <c r="A153" s="57">
        <f t="shared" si="2"/>
        <v>152</v>
      </c>
      <c r="B153" s="64" t="s">
        <v>390</v>
      </c>
      <c r="C153" s="58" t="s">
        <v>391</v>
      </c>
      <c r="D153" s="59">
        <v>2</v>
      </c>
      <c r="E153" s="60"/>
      <c r="F153" s="58"/>
      <c r="G153" s="61">
        <v>83.116799999999998</v>
      </c>
      <c r="H153" s="62"/>
    </row>
    <row r="154" spans="1:8" s="63" customFormat="1" x14ac:dyDescent="0.2">
      <c r="A154" s="57">
        <f t="shared" si="2"/>
        <v>153</v>
      </c>
      <c r="B154" s="64" t="s">
        <v>392</v>
      </c>
      <c r="C154" s="58" t="s">
        <v>393</v>
      </c>
      <c r="D154" s="59">
        <v>2</v>
      </c>
      <c r="E154" s="60"/>
      <c r="F154" s="58"/>
      <c r="G154" s="61">
        <v>103.896</v>
      </c>
      <c r="H154" s="62"/>
    </row>
    <row r="155" spans="1:8" s="63" customFormat="1" x14ac:dyDescent="0.2">
      <c r="A155" s="57">
        <f t="shared" si="2"/>
        <v>154</v>
      </c>
      <c r="B155" s="64" t="s">
        <v>394</v>
      </c>
      <c r="C155" s="58" t="s">
        <v>395</v>
      </c>
      <c r="D155" s="59">
        <v>2</v>
      </c>
      <c r="E155" s="60"/>
      <c r="F155" s="58"/>
      <c r="G155" s="61">
        <v>124.67520000000002</v>
      </c>
      <c r="H155" s="62"/>
    </row>
    <row r="156" spans="1:8" s="63" customFormat="1" x14ac:dyDescent="0.2">
      <c r="A156" s="57">
        <f t="shared" si="2"/>
        <v>155</v>
      </c>
      <c r="B156" s="64" t="s">
        <v>396</v>
      </c>
      <c r="C156" s="58" t="s">
        <v>397</v>
      </c>
      <c r="D156" s="59">
        <v>2</v>
      </c>
      <c r="E156" s="60"/>
      <c r="F156" s="58"/>
      <c r="G156" s="61">
        <v>10.53</v>
      </c>
      <c r="H156" s="62"/>
    </row>
    <row r="157" spans="1:8" s="63" customFormat="1" x14ac:dyDescent="0.2">
      <c r="A157" s="57">
        <f t="shared" si="2"/>
        <v>156</v>
      </c>
      <c r="B157" s="64" t="s">
        <v>398</v>
      </c>
      <c r="C157" s="58" t="s">
        <v>399</v>
      </c>
      <c r="D157" s="59">
        <v>2</v>
      </c>
      <c r="E157" s="60"/>
      <c r="F157" s="58"/>
      <c r="G157" s="61">
        <v>13.714272000000001</v>
      </c>
      <c r="H157" s="62"/>
    </row>
    <row r="158" spans="1:8" s="63" customFormat="1" x14ac:dyDescent="0.2">
      <c r="A158" s="57">
        <f t="shared" si="2"/>
        <v>157</v>
      </c>
      <c r="B158" s="64" t="s">
        <v>400</v>
      </c>
      <c r="C158" s="58" t="s">
        <v>401</v>
      </c>
      <c r="D158" s="59">
        <v>2</v>
      </c>
      <c r="E158" s="60"/>
      <c r="F158" s="58"/>
      <c r="G158" s="61">
        <v>21.610368000000001</v>
      </c>
      <c r="H158" s="62"/>
    </row>
    <row r="159" spans="1:8" s="63" customFormat="1" x14ac:dyDescent="0.2">
      <c r="A159" s="57">
        <f t="shared" si="2"/>
        <v>158</v>
      </c>
      <c r="B159" s="64" t="s">
        <v>402</v>
      </c>
      <c r="C159" s="58" t="s">
        <v>403</v>
      </c>
      <c r="D159" s="59">
        <v>2</v>
      </c>
      <c r="E159" s="60"/>
      <c r="F159" s="58"/>
      <c r="G159" s="61">
        <v>10.53</v>
      </c>
      <c r="H159" s="62"/>
    </row>
    <row r="160" spans="1:8" s="63" customFormat="1" x14ac:dyDescent="0.2">
      <c r="A160" s="57">
        <f t="shared" si="2"/>
        <v>159</v>
      </c>
      <c r="B160" s="64" t="s">
        <v>404</v>
      </c>
      <c r="C160" s="58" t="s">
        <v>405</v>
      </c>
      <c r="D160" s="59">
        <v>2</v>
      </c>
      <c r="E160" s="60"/>
      <c r="F160" s="58"/>
      <c r="G160" s="61">
        <v>19.324655999999997</v>
      </c>
      <c r="H160" s="62"/>
    </row>
    <row r="161" spans="1:11" s="84" customFormat="1" x14ac:dyDescent="0.2">
      <c r="A161" s="78">
        <f>A160+1</f>
        <v>160</v>
      </c>
      <c r="B161" s="79" t="s">
        <v>842</v>
      </c>
      <c r="C161" s="80" t="s">
        <v>843</v>
      </c>
      <c r="D161" s="81">
        <v>3</v>
      </c>
      <c r="E161" s="82"/>
      <c r="F161" s="82"/>
      <c r="G161" s="83">
        <v>327.59999999999997</v>
      </c>
    </row>
    <row r="162" spans="1:11" s="84" customFormat="1" x14ac:dyDescent="0.2">
      <c r="A162" s="78">
        <f t="shared" ref="A162:A225" si="3">A161+1</f>
        <v>161</v>
      </c>
      <c r="B162" s="79" t="s">
        <v>844</v>
      </c>
      <c r="C162" s="80" t="s">
        <v>845</v>
      </c>
      <c r="D162" s="81">
        <v>3</v>
      </c>
      <c r="E162" s="82"/>
      <c r="F162" s="82"/>
      <c r="G162" s="83">
        <v>409.5</v>
      </c>
    </row>
    <row r="163" spans="1:11" s="84" customFormat="1" x14ac:dyDescent="0.2">
      <c r="A163" s="78">
        <f t="shared" si="3"/>
        <v>162</v>
      </c>
      <c r="B163" s="79" t="s">
        <v>846</v>
      </c>
      <c r="C163" s="80" t="s">
        <v>847</v>
      </c>
      <c r="D163" s="81">
        <v>3</v>
      </c>
      <c r="E163" s="82"/>
      <c r="F163" s="82"/>
      <c r="G163" s="83">
        <v>1111.5</v>
      </c>
    </row>
    <row r="164" spans="1:11" s="84" customFormat="1" x14ac:dyDescent="0.2">
      <c r="A164" s="78">
        <f t="shared" si="3"/>
        <v>163</v>
      </c>
      <c r="B164" s="79" t="s">
        <v>848</v>
      </c>
      <c r="C164" s="80" t="s">
        <v>849</v>
      </c>
      <c r="D164" s="81">
        <v>3</v>
      </c>
      <c r="E164" s="82"/>
      <c r="F164" s="82"/>
      <c r="G164" s="83">
        <v>1170</v>
      </c>
    </row>
    <row r="165" spans="1:11" s="84" customFormat="1" ht="122.25" customHeight="1" x14ac:dyDescent="0.2">
      <c r="A165" s="78">
        <f t="shared" si="3"/>
        <v>164</v>
      </c>
      <c r="B165" s="79" t="s">
        <v>850</v>
      </c>
      <c r="C165" s="80" t="s">
        <v>851</v>
      </c>
      <c r="D165" s="81">
        <v>3</v>
      </c>
      <c r="E165" s="82"/>
      <c r="F165" s="82"/>
      <c r="G165" s="83">
        <v>1404</v>
      </c>
    </row>
    <row r="166" spans="1:11" s="84" customFormat="1" ht="126" x14ac:dyDescent="0.2">
      <c r="A166" s="78">
        <f t="shared" si="3"/>
        <v>165</v>
      </c>
      <c r="B166" s="85" t="s">
        <v>852</v>
      </c>
      <c r="C166" s="80"/>
      <c r="D166" s="81">
        <v>3</v>
      </c>
      <c r="E166" s="82"/>
      <c r="F166" s="82"/>
      <c r="G166" s="83">
        <v>2223</v>
      </c>
    </row>
    <row r="167" spans="1:11" s="84" customFormat="1" ht="108" x14ac:dyDescent="0.2">
      <c r="A167" s="78">
        <f t="shared" si="3"/>
        <v>166</v>
      </c>
      <c r="B167" s="85" t="s">
        <v>853</v>
      </c>
      <c r="C167" s="80"/>
      <c r="D167" s="81">
        <v>3</v>
      </c>
      <c r="E167" s="82"/>
      <c r="F167" s="82"/>
      <c r="G167" s="83">
        <v>2106</v>
      </c>
    </row>
    <row r="168" spans="1:11" s="84" customFormat="1" ht="126" x14ac:dyDescent="0.2">
      <c r="A168" s="78">
        <f t="shared" si="3"/>
        <v>167</v>
      </c>
      <c r="B168" s="85" t="s">
        <v>854</v>
      </c>
      <c r="C168" s="80"/>
      <c r="D168" s="81">
        <v>3</v>
      </c>
      <c r="E168" s="82"/>
      <c r="F168" s="82"/>
      <c r="G168" s="83">
        <v>2340</v>
      </c>
    </row>
    <row r="169" spans="1:11" s="86" customFormat="1" ht="126" x14ac:dyDescent="0.2">
      <c r="A169" s="78">
        <f t="shared" si="3"/>
        <v>168</v>
      </c>
      <c r="B169" s="85" t="s">
        <v>855</v>
      </c>
      <c r="C169" s="80"/>
      <c r="D169" s="81">
        <v>3</v>
      </c>
      <c r="E169" s="82"/>
      <c r="F169" s="82"/>
      <c r="G169" s="83">
        <v>877.5</v>
      </c>
      <c r="H169" s="84"/>
      <c r="I169" s="84"/>
      <c r="J169" s="84"/>
      <c r="K169" s="84"/>
    </row>
    <row r="170" spans="1:11" s="86" customFormat="1" ht="54" x14ac:dyDescent="0.2">
      <c r="A170" s="78">
        <f t="shared" si="3"/>
        <v>169</v>
      </c>
      <c r="B170" s="85" t="s">
        <v>856</v>
      </c>
      <c r="C170" s="87"/>
      <c r="D170" s="81">
        <v>3</v>
      </c>
      <c r="E170" s="82"/>
      <c r="F170" s="82"/>
      <c r="G170" s="83">
        <v>526.5</v>
      </c>
      <c r="H170" s="84"/>
      <c r="I170" s="84"/>
      <c r="J170" s="84"/>
      <c r="K170" s="84"/>
    </row>
    <row r="171" spans="1:11" s="86" customFormat="1" ht="54" x14ac:dyDescent="0.2">
      <c r="A171" s="78">
        <f t="shared" si="3"/>
        <v>170</v>
      </c>
      <c r="B171" s="85" t="s">
        <v>857</v>
      </c>
      <c r="C171" s="80"/>
      <c r="D171" s="81">
        <v>3</v>
      </c>
      <c r="E171" s="82"/>
      <c r="F171" s="82"/>
      <c r="G171" s="83">
        <v>643.5</v>
      </c>
      <c r="H171" s="84"/>
      <c r="I171" s="84"/>
      <c r="J171" s="84"/>
      <c r="K171" s="84"/>
    </row>
    <row r="172" spans="1:11" s="86" customFormat="1" ht="54" x14ac:dyDescent="0.2">
      <c r="A172" s="78">
        <f t="shared" si="3"/>
        <v>171</v>
      </c>
      <c r="B172" s="85" t="s">
        <v>858</v>
      </c>
      <c r="C172" s="88"/>
      <c r="D172" s="81">
        <v>3</v>
      </c>
      <c r="E172" s="82"/>
      <c r="F172" s="82"/>
      <c r="G172" s="83">
        <v>760.5</v>
      </c>
      <c r="H172" s="84"/>
      <c r="I172" s="84"/>
      <c r="J172" s="84"/>
      <c r="K172" s="84"/>
    </row>
    <row r="173" spans="1:11" s="86" customFormat="1" ht="54" x14ac:dyDescent="0.2">
      <c r="A173" s="78">
        <f t="shared" si="3"/>
        <v>172</v>
      </c>
      <c r="B173" s="85" t="s">
        <v>859</v>
      </c>
      <c r="C173" s="88"/>
      <c r="D173" s="81">
        <v>3</v>
      </c>
      <c r="E173" s="82"/>
      <c r="F173" s="82"/>
      <c r="G173" s="83">
        <v>877.5</v>
      </c>
      <c r="H173" s="84"/>
      <c r="I173" s="84"/>
      <c r="J173" s="84"/>
      <c r="K173" s="84"/>
    </row>
    <row r="174" spans="1:11" s="84" customFormat="1" x14ac:dyDescent="0.2">
      <c r="A174" s="78">
        <f t="shared" si="3"/>
        <v>173</v>
      </c>
      <c r="B174" s="79" t="s">
        <v>860</v>
      </c>
      <c r="C174" s="80" t="s">
        <v>861</v>
      </c>
      <c r="D174" s="81">
        <v>3</v>
      </c>
      <c r="F174" s="82"/>
      <c r="G174" s="83">
        <v>52.65</v>
      </c>
    </row>
    <row r="175" spans="1:11" s="84" customFormat="1" x14ac:dyDescent="0.2">
      <c r="A175" s="78">
        <f t="shared" si="3"/>
        <v>174</v>
      </c>
      <c r="B175" s="79" t="s">
        <v>862</v>
      </c>
      <c r="C175" s="89" t="s">
        <v>863</v>
      </c>
      <c r="D175" s="81">
        <v>3</v>
      </c>
      <c r="F175" s="82"/>
      <c r="G175" s="83">
        <v>18.72</v>
      </c>
    </row>
    <row r="176" spans="1:11" s="84" customFormat="1" x14ac:dyDescent="0.2">
      <c r="A176" s="78">
        <f t="shared" si="3"/>
        <v>175</v>
      </c>
      <c r="B176" s="79" t="s">
        <v>864</v>
      </c>
      <c r="C176" s="89" t="s">
        <v>865</v>
      </c>
      <c r="D176" s="81">
        <v>3</v>
      </c>
      <c r="F176" s="82"/>
      <c r="G176" s="83">
        <v>18.72</v>
      </c>
    </row>
    <row r="177" spans="1:7" s="84" customFormat="1" x14ac:dyDescent="0.2">
      <c r="A177" s="78">
        <f t="shared" si="3"/>
        <v>176</v>
      </c>
      <c r="B177" s="79" t="s">
        <v>866</v>
      </c>
      <c r="C177" s="89" t="s">
        <v>867</v>
      </c>
      <c r="D177" s="81">
        <v>3</v>
      </c>
      <c r="F177" s="82"/>
      <c r="G177" s="83">
        <v>25.74</v>
      </c>
    </row>
    <row r="178" spans="1:7" s="84" customFormat="1" x14ac:dyDescent="0.2">
      <c r="A178" s="78">
        <f t="shared" si="3"/>
        <v>177</v>
      </c>
      <c r="B178" s="79" t="s">
        <v>868</v>
      </c>
      <c r="C178" s="89" t="s">
        <v>869</v>
      </c>
      <c r="D178" s="81">
        <v>3</v>
      </c>
      <c r="F178" s="82"/>
      <c r="G178" s="83">
        <v>14.04</v>
      </c>
    </row>
    <row r="179" spans="1:7" s="84" customFormat="1" x14ac:dyDescent="0.2">
      <c r="A179" s="78">
        <f t="shared" si="3"/>
        <v>178</v>
      </c>
      <c r="B179" s="79" t="s">
        <v>870</v>
      </c>
      <c r="C179" s="89" t="s">
        <v>871</v>
      </c>
      <c r="D179" s="81">
        <v>3</v>
      </c>
      <c r="F179" s="82"/>
      <c r="G179" s="83">
        <v>33.93</v>
      </c>
    </row>
    <row r="180" spans="1:7" s="84" customFormat="1" x14ac:dyDescent="0.2">
      <c r="A180" s="78">
        <f t="shared" si="3"/>
        <v>179</v>
      </c>
      <c r="B180" s="79" t="s">
        <v>872</v>
      </c>
      <c r="C180" s="89" t="s">
        <v>873</v>
      </c>
      <c r="D180" s="81">
        <v>3</v>
      </c>
      <c r="F180" s="82"/>
      <c r="G180" s="83">
        <v>33.93</v>
      </c>
    </row>
    <row r="181" spans="1:7" s="84" customFormat="1" x14ac:dyDescent="0.2">
      <c r="A181" s="78">
        <f t="shared" si="3"/>
        <v>180</v>
      </c>
      <c r="B181" s="85" t="s">
        <v>874</v>
      </c>
      <c r="C181" s="90" t="s">
        <v>875</v>
      </c>
      <c r="D181" s="81">
        <v>3</v>
      </c>
      <c r="E181" s="82"/>
      <c r="F181" s="82"/>
      <c r="G181" s="83">
        <v>468</v>
      </c>
    </row>
    <row r="182" spans="1:7" s="84" customFormat="1" x14ac:dyDescent="0.2">
      <c r="A182" s="78">
        <f t="shared" si="3"/>
        <v>181</v>
      </c>
      <c r="B182" s="85" t="s">
        <v>876</v>
      </c>
      <c r="C182" s="90" t="s">
        <v>877</v>
      </c>
      <c r="D182" s="81">
        <v>3</v>
      </c>
      <c r="E182" s="82"/>
      <c r="F182" s="82"/>
      <c r="G182" s="83">
        <v>702</v>
      </c>
    </row>
    <row r="183" spans="1:7" s="84" customFormat="1" x14ac:dyDescent="0.2">
      <c r="A183" s="78">
        <f t="shared" si="3"/>
        <v>182</v>
      </c>
      <c r="B183" s="85" t="s">
        <v>878</v>
      </c>
      <c r="C183" s="90" t="s">
        <v>879</v>
      </c>
      <c r="D183" s="81">
        <v>3</v>
      </c>
      <c r="E183" s="82"/>
      <c r="F183" s="82"/>
      <c r="G183" s="83">
        <v>936</v>
      </c>
    </row>
    <row r="184" spans="1:7" s="84" customFormat="1" ht="36" x14ac:dyDescent="0.2">
      <c r="A184" s="78">
        <f t="shared" si="3"/>
        <v>183</v>
      </c>
      <c r="B184" s="79" t="s">
        <v>880</v>
      </c>
      <c r="C184" s="89" t="s">
        <v>881</v>
      </c>
      <c r="D184" s="81">
        <v>3</v>
      </c>
      <c r="E184" s="82"/>
      <c r="F184" s="82"/>
      <c r="G184" s="83">
        <v>4914</v>
      </c>
    </row>
    <row r="185" spans="1:7" s="84" customFormat="1" ht="36" x14ac:dyDescent="0.2">
      <c r="A185" s="78">
        <f t="shared" si="3"/>
        <v>184</v>
      </c>
      <c r="B185" s="79" t="s">
        <v>882</v>
      </c>
      <c r="C185" s="89" t="s">
        <v>883</v>
      </c>
      <c r="D185" s="81">
        <v>3</v>
      </c>
      <c r="E185" s="82"/>
      <c r="F185" s="82"/>
      <c r="G185" s="83">
        <v>4446</v>
      </c>
    </row>
    <row r="186" spans="1:7" s="84" customFormat="1" ht="105" customHeight="1" x14ac:dyDescent="0.2">
      <c r="A186" s="78">
        <f t="shared" si="3"/>
        <v>185</v>
      </c>
      <c r="B186" s="85" t="s">
        <v>884</v>
      </c>
      <c r="C186" s="90" t="s">
        <v>885</v>
      </c>
      <c r="D186" s="81">
        <v>3</v>
      </c>
      <c r="E186" s="82"/>
      <c r="F186" s="82"/>
      <c r="G186" s="83">
        <v>81.899999999999991</v>
      </c>
    </row>
    <row r="187" spans="1:7" s="84" customFormat="1" ht="36" x14ac:dyDescent="0.2">
      <c r="A187" s="78">
        <f t="shared" si="3"/>
        <v>186</v>
      </c>
      <c r="B187" s="79" t="s">
        <v>886</v>
      </c>
      <c r="C187" s="89" t="s">
        <v>887</v>
      </c>
      <c r="D187" s="81">
        <v>3</v>
      </c>
      <c r="E187" s="82"/>
      <c r="F187" s="82"/>
      <c r="G187" s="83">
        <v>2925</v>
      </c>
    </row>
    <row r="188" spans="1:7" s="84" customFormat="1" ht="36" x14ac:dyDescent="0.2">
      <c r="A188" s="78">
        <f t="shared" si="3"/>
        <v>187</v>
      </c>
      <c r="B188" s="79" t="s">
        <v>886</v>
      </c>
      <c r="C188" s="89" t="s">
        <v>888</v>
      </c>
      <c r="D188" s="81">
        <v>3</v>
      </c>
      <c r="E188" s="82"/>
      <c r="F188" s="82"/>
      <c r="G188" s="83">
        <v>4095</v>
      </c>
    </row>
    <row r="189" spans="1:7" s="84" customFormat="1" ht="36" x14ac:dyDescent="0.2">
      <c r="A189" s="78">
        <f t="shared" si="3"/>
        <v>188</v>
      </c>
      <c r="B189" s="79" t="s">
        <v>886</v>
      </c>
      <c r="C189" s="89" t="s">
        <v>889</v>
      </c>
      <c r="D189" s="81">
        <v>3</v>
      </c>
      <c r="E189" s="82"/>
      <c r="F189" s="82"/>
      <c r="G189" s="83">
        <v>5625</v>
      </c>
    </row>
    <row r="190" spans="1:7" s="84" customFormat="1" ht="108" x14ac:dyDescent="0.2">
      <c r="A190" s="78">
        <f t="shared" si="3"/>
        <v>189</v>
      </c>
      <c r="B190" s="79" t="s">
        <v>890</v>
      </c>
      <c r="C190" s="89" t="s">
        <v>891</v>
      </c>
      <c r="D190" s="81">
        <v>3</v>
      </c>
      <c r="E190" s="82"/>
      <c r="F190" s="82"/>
      <c r="G190" s="83">
        <v>4095</v>
      </c>
    </row>
    <row r="191" spans="1:7" s="84" customFormat="1" ht="108" x14ac:dyDescent="0.2">
      <c r="A191" s="78">
        <f t="shared" si="3"/>
        <v>190</v>
      </c>
      <c r="B191" s="79" t="s">
        <v>892</v>
      </c>
      <c r="C191" s="89" t="s">
        <v>893</v>
      </c>
      <c r="D191" s="81">
        <v>3</v>
      </c>
      <c r="E191" s="82"/>
      <c r="F191" s="82"/>
      <c r="G191" s="83">
        <v>2925</v>
      </c>
    </row>
    <row r="192" spans="1:7" s="84" customFormat="1" ht="72" x14ac:dyDescent="0.2">
      <c r="A192" s="78">
        <f t="shared" si="3"/>
        <v>191</v>
      </c>
      <c r="B192" s="79" t="s">
        <v>894</v>
      </c>
      <c r="C192" s="89" t="s">
        <v>895</v>
      </c>
      <c r="D192" s="81">
        <v>3</v>
      </c>
      <c r="E192" s="82"/>
      <c r="F192" s="82"/>
      <c r="G192" s="83">
        <v>1404</v>
      </c>
    </row>
    <row r="193" spans="1:7" s="84" customFormat="1" ht="108" x14ac:dyDescent="0.2">
      <c r="A193" s="78">
        <f t="shared" si="3"/>
        <v>192</v>
      </c>
      <c r="B193" s="79" t="s">
        <v>896</v>
      </c>
      <c r="C193" s="90" t="s">
        <v>885</v>
      </c>
      <c r="D193" s="81">
        <v>3</v>
      </c>
      <c r="E193" s="82"/>
      <c r="F193" s="82"/>
      <c r="G193" s="83">
        <v>93.6</v>
      </c>
    </row>
    <row r="194" spans="1:7" s="84" customFormat="1" ht="108" x14ac:dyDescent="0.2">
      <c r="A194" s="78">
        <f t="shared" si="3"/>
        <v>193</v>
      </c>
      <c r="B194" s="79" t="s">
        <v>897</v>
      </c>
      <c r="C194" s="90" t="s">
        <v>885</v>
      </c>
      <c r="D194" s="81">
        <v>3</v>
      </c>
      <c r="E194" s="82"/>
      <c r="F194" s="82"/>
      <c r="G194" s="83">
        <v>105.3</v>
      </c>
    </row>
    <row r="195" spans="1:7" s="84" customFormat="1" ht="108" x14ac:dyDescent="0.2">
      <c r="A195" s="78">
        <f t="shared" si="3"/>
        <v>194</v>
      </c>
      <c r="B195" s="79" t="s">
        <v>898</v>
      </c>
      <c r="C195" s="90" t="s">
        <v>885</v>
      </c>
      <c r="D195" s="81">
        <v>3</v>
      </c>
      <c r="E195" s="82"/>
      <c r="F195" s="82"/>
      <c r="G195" s="83">
        <v>152.1</v>
      </c>
    </row>
    <row r="196" spans="1:7" s="84" customFormat="1" ht="108" x14ac:dyDescent="0.2">
      <c r="A196" s="78">
        <f t="shared" si="3"/>
        <v>195</v>
      </c>
      <c r="B196" s="79" t="s">
        <v>899</v>
      </c>
      <c r="C196" s="90" t="s">
        <v>885</v>
      </c>
      <c r="D196" s="81">
        <v>3</v>
      </c>
      <c r="E196" s="82"/>
      <c r="F196" s="82"/>
      <c r="G196" s="83">
        <v>210.6</v>
      </c>
    </row>
    <row r="197" spans="1:7" s="84" customFormat="1" ht="108" x14ac:dyDescent="0.2">
      <c r="A197" s="78">
        <f t="shared" si="3"/>
        <v>196</v>
      </c>
      <c r="B197" s="79" t="s">
        <v>900</v>
      </c>
      <c r="C197" s="90" t="s">
        <v>885</v>
      </c>
      <c r="D197" s="81">
        <v>3</v>
      </c>
      <c r="E197" s="82"/>
      <c r="F197" s="82"/>
      <c r="G197" s="83">
        <v>1930.4999999999998</v>
      </c>
    </row>
    <row r="198" spans="1:7" s="84" customFormat="1" ht="108" x14ac:dyDescent="0.2">
      <c r="A198" s="78">
        <f t="shared" si="3"/>
        <v>197</v>
      </c>
      <c r="B198" s="79" t="s">
        <v>901</v>
      </c>
      <c r="C198" s="90" t="s">
        <v>885</v>
      </c>
      <c r="D198" s="81">
        <v>3</v>
      </c>
      <c r="G198" s="83">
        <v>1111.5</v>
      </c>
    </row>
    <row r="199" spans="1:7" s="84" customFormat="1" ht="108" x14ac:dyDescent="0.2">
      <c r="A199" s="78">
        <f t="shared" si="3"/>
        <v>198</v>
      </c>
      <c r="B199" s="79" t="s">
        <v>902</v>
      </c>
      <c r="C199" s="90" t="s">
        <v>885</v>
      </c>
      <c r="D199" s="81">
        <v>3</v>
      </c>
      <c r="G199" s="83">
        <v>760.5</v>
      </c>
    </row>
    <row r="200" spans="1:7" s="84" customFormat="1" ht="108" x14ac:dyDescent="0.2">
      <c r="A200" s="78">
        <f t="shared" si="3"/>
        <v>199</v>
      </c>
      <c r="B200" s="79" t="s">
        <v>903</v>
      </c>
      <c r="C200" s="90" t="s">
        <v>885</v>
      </c>
      <c r="D200" s="81">
        <v>3</v>
      </c>
      <c r="G200" s="83">
        <v>4.68</v>
      </c>
    </row>
    <row r="201" spans="1:7" s="84" customFormat="1" ht="108" x14ac:dyDescent="0.2">
      <c r="A201" s="78">
        <f t="shared" si="3"/>
        <v>200</v>
      </c>
      <c r="B201" s="79" t="s">
        <v>904</v>
      </c>
      <c r="C201" s="90" t="s">
        <v>885</v>
      </c>
      <c r="D201" s="81">
        <v>3</v>
      </c>
      <c r="G201" s="83">
        <v>15.209999999999999</v>
      </c>
    </row>
    <row r="202" spans="1:7" s="84" customFormat="1" ht="108" x14ac:dyDescent="0.2">
      <c r="A202" s="78">
        <f t="shared" si="3"/>
        <v>201</v>
      </c>
      <c r="B202" s="79" t="s">
        <v>905</v>
      </c>
      <c r="C202" s="90" t="s">
        <v>885</v>
      </c>
      <c r="D202" s="81">
        <v>3</v>
      </c>
      <c r="G202" s="83">
        <v>28.08</v>
      </c>
    </row>
    <row r="203" spans="1:7" s="84" customFormat="1" ht="108" x14ac:dyDescent="0.2">
      <c r="A203" s="78">
        <f t="shared" si="3"/>
        <v>202</v>
      </c>
      <c r="B203" s="79" t="s">
        <v>906</v>
      </c>
      <c r="C203" s="90" t="s">
        <v>885</v>
      </c>
      <c r="D203" s="81">
        <v>3</v>
      </c>
      <c r="G203" s="83">
        <v>45.629999999999995</v>
      </c>
    </row>
    <row r="204" spans="1:7" s="84" customFormat="1" ht="108" x14ac:dyDescent="0.2">
      <c r="A204" s="78">
        <f t="shared" si="3"/>
        <v>203</v>
      </c>
      <c r="B204" s="79" t="s">
        <v>907</v>
      </c>
      <c r="C204" s="90" t="s">
        <v>885</v>
      </c>
      <c r="D204" s="81">
        <v>3</v>
      </c>
      <c r="G204" s="83">
        <v>60.839999999999996</v>
      </c>
    </row>
    <row r="205" spans="1:7" s="84" customFormat="1" ht="81" customHeight="1" x14ac:dyDescent="0.2">
      <c r="A205" s="78">
        <f t="shared" si="3"/>
        <v>204</v>
      </c>
      <c r="B205" s="79" t="s">
        <v>908</v>
      </c>
      <c r="C205" s="90" t="s">
        <v>885</v>
      </c>
      <c r="D205" s="81">
        <v>3</v>
      </c>
      <c r="G205" s="83">
        <v>102.96</v>
      </c>
    </row>
    <row r="206" spans="1:7" s="84" customFormat="1" x14ac:dyDescent="0.2">
      <c r="A206" s="78">
        <f t="shared" si="3"/>
        <v>205</v>
      </c>
      <c r="B206" s="79" t="s">
        <v>909</v>
      </c>
      <c r="C206" s="80"/>
      <c r="D206" s="81">
        <v>3</v>
      </c>
      <c r="G206" s="83">
        <v>7.02</v>
      </c>
    </row>
    <row r="207" spans="1:7" s="84" customFormat="1" ht="103.5" customHeight="1" x14ac:dyDescent="0.2">
      <c r="A207" s="78">
        <f t="shared" si="3"/>
        <v>206</v>
      </c>
      <c r="B207" s="79" t="s">
        <v>910</v>
      </c>
      <c r="C207" s="80"/>
      <c r="D207" s="81">
        <v>3</v>
      </c>
      <c r="G207" s="83">
        <v>14.04</v>
      </c>
    </row>
    <row r="208" spans="1:7" s="84" customFormat="1" ht="128.25" customHeight="1" x14ac:dyDescent="0.2">
      <c r="A208" s="78">
        <f t="shared" si="3"/>
        <v>207</v>
      </c>
      <c r="B208" s="79" t="s">
        <v>911</v>
      </c>
      <c r="C208" s="80"/>
      <c r="D208" s="81">
        <v>3</v>
      </c>
      <c r="G208" s="83">
        <v>17.549999999999997</v>
      </c>
    </row>
    <row r="209" spans="1:7" s="84" customFormat="1" x14ac:dyDescent="0.2">
      <c r="A209" s="78">
        <f t="shared" si="3"/>
        <v>208</v>
      </c>
      <c r="B209" s="79" t="s">
        <v>912</v>
      </c>
      <c r="C209" s="80"/>
      <c r="D209" s="81">
        <v>3</v>
      </c>
      <c r="G209" s="83">
        <v>30.419999999999998</v>
      </c>
    </row>
    <row r="210" spans="1:7" s="84" customFormat="1" x14ac:dyDescent="0.2">
      <c r="A210" s="78">
        <f t="shared" si="3"/>
        <v>209</v>
      </c>
      <c r="B210" s="79" t="s">
        <v>913</v>
      </c>
      <c r="C210" s="80"/>
      <c r="D210" s="81">
        <v>3</v>
      </c>
      <c r="G210" s="83">
        <v>4.68</v>
      </c>
    </row>
    <row r="211" spans="1:7" s="84" customFormat="1" x14ac:dyDescent="0.2">
      <c r="A211" s="78">
        <f t="shared" si="3"/>
        <v>210</v>
      </c>
      <c r="B211" s="79" t="s">
        <v>914</v>
      </c>
      <c r="C211" s="80"/>
      <c r="D211" s="81">
        <v>3</v>
      </c>
      <c r="G211" s="83">
        <v>58.5</v>
      </c>
    </row>
    <row r="212" spans="1:7" s="84" customFormat="1" x14ac:dyDescent="0.2">
      <c r="A212" s="78">
        <f t="shared" si="3"/>
        <v>211</v>
      </c>
      <c r="B212" s="79" t="s">
        <v>915</v>
      </c>
      <c r="C212" s="80"/>
      <c r="D212" s="81">
        <v>3</v>
      </c>
      <c r="G212" s="83">
        <v>40.949999999999996</v>
      </c>
    </row>
    <row r="213" spans="1:7" s="84" customFormat="1" ht="50.25" customHeight="1" x14ac:dyDescent="0.2">
      <c r="A213" s="78">
        <f t="shared" si="3"/>
        <v>212</v>
      </c>
      <c r="B213" s="79" t="s">
        <v>916</v>
      </c>
      <c r="C213" s="80"/>
      <c r="D213" s="81">
        <v>3</v>
      </c>
      <c r="G213" s="83">
        <v>25.74</v>
      </c>
    </row>
    <row r="214" spans="1:7" s="84" customFormat="1" ht="41.25" customHeight="1" x14ac:dyDescent="0.2">
      <c r="A214" s="78">
        <f t="shared" si="3"/>
        <v>213</v>
      </c>
      <c r="B214" s="79" t="s">
        <v>917</v>
      </c>
      <c r="C214" s="80"/>
      <c r="D214" s="81">
        <v>3</v>
      </c>
      <c r="G214" s="83">
        <v>35.099999999999994</v>
      </c>
    </row>
    <row r="215" spans="1:7" s="84" customFormat="1" x14ac:dyDescent="0.2">
      <c r="A215" s="78">
        <f t="shared" si="3"/>
        <v>214</v>
      </c>
      <c r="B215" s="79" t="s">
        <v>918</v>
      </c>
      <c r="C215" s="80"/>
      <c r="D215" s="81">
        <v>3</v>
      </c>
      <c r="G215" s="83">
        <v>46.8</v>
      </c>
    </row>
    <row r="216" spans="1:7" s="84" customFormat="1" ht="61.5" customHeight="1" x14ac:dyDescent="0.2">
      <c r="A216" s="78">
        <f t="shared" si="3"/>
        <v>215</v>
      </c>
      <c r="B216" s="79" t="s">
        <v>919</v>
      </c>
      <c r="C216" s="80" t="s">
        <v>920</v>
      </c>
      <c r="D216" s="91">
        <v>3</v>
      </c>
      <c r="E216" s="92"/>
      <c r="F216" s="92"/>
      <c r="G216" s="83">
        <v>245.7</v>
      </c>
    </row>
    <row r="217" spans="1:7" s="84" customFormat="1" ht="45" customHeight="1" x14ac:dyDescent="0.2">
      <c r="A217" s="78">
        <f t="shared" si="3"/>
        <v>216</v>
      </c>
      <c r="B217" s="79" t="s">
        <v>921</v>
      </c>
      <c r="C217" s="80" t="s">
        <v>922</v>
      </c>
      <c r="D217" s="91">
        <v>3</v>
      </c>
      <c r="E217" s="92"/>
      <c r="F217" s="92"/>
      <c r="G217" s="83">
        <v>327.59999999999997</v>
      </c>
    </row>
    <row r="218" spans="1:7" s="84" customFormat="1" x14ac:dyDescent="0.2">
      <c r="A218" s="78">
        <f t="shared" si="3"/>
        <v>217</v>
      </c>
      <c r="B218" s="79" t="s">
        <v>923</v>
      </c>
      <c r="C218" s="80" t="s">
        <v>924</v>
      </c>
      <c r="D218" s="91">
        <v>3</v>
      </c>
      <c r="E218" s="92"/>
      <c r="F218" s="92"/>
      <c r="G218" s="83">
        <v>432.9</v>
      </c>
    </row>
    <row r="219" spans="1:7" s="84" customFormat="1" ht="36" x14ac:dyDescent="0.2">
      <c r="A219" s="78">
        <f t="shared" si="3"/>
        <v>218</v>
      </c>
      <c r="B219" s="79" t="s">
        <v>925</v>
      </c>
      <c r="C219" s="80" t="s">
        <v>926</v>
      </c>
      <c r="D219" s="91">
        <v>3</v>
      </c>
      <c r="E219" s="92"/>
      <c r="F219" s="92"/>
      <c r="G219" s="83">
        <v>2691</v>
      </c>
    </row>
    <row r="220" spans="1:7" s="84" customFormat="1" ht="36" x14ac:dyDescent="0.2">
      <c r="A220" s="78">
        <f t="shared" si="3"/>
        <v>219</v>
      </c>
      <c r="B220" s="79" t="s">
        <v>927</v>
      </c>
      <c r="C220" s="80" t="s">
        <v>928</v>
      </c>
      <c r="D220" s="91">
        <v>3</v>
      </c>
      <c r="E220" s="92"/>
      <c r="F220" s="92"/>
      <c r="G220" s="83">
        <v>3860.9999999999995</v>
      </c>
    </row>
    <row r="221" spans="1:7" s="84" customFormat="1" ht="36" x14ac:dyDescent="0.2">
      <c r="A221" s="78">
        <f t="shared" si="3"/>
        <v>220</v>
      </c>
      <c r="B221" s="79" t="s">
        <v>929</v>
      </c>
      <c r="C221" s="80" t="s">
        <v>928</v>
      </c>
      <c r="D221" s="91">
        <v>3</v>
      </c>
      <c r="E221" s="92"/>
      <c r="F221" s="92"/>
      <c r="G221" s="83">
        <v>4797</v>
      </c>
    </row>
    <row r="222" spans="1:7" s="84" customFormat="1" x14ac:dyDescent="0.2">
      <c r="A222" s="78">
        <f t="shared" si="3"/>
        <v>221</v>
      </c>
      <c r="B222" s="79" t="s">
        <v>930</v>
      </c>
      <c r="C222" s="80" t="s">
        <v>931</v>
      </c>
      <c r="D222" s="91">
        <v>3</v>
      </c>
      <c r="E222" s="92"/>
      <c r="F222" s="92"/>
      <c r="G222" s="83">
        <v>2106</v>
      </c>
    </row>
    <row r="223" spans="1:7" s="84" customFormat="1" x14ac:dyDescent="0.2">
      <c r="A223" s="78">
        <f t="shared" si="3"/>
        <v>222</v>
      </c>
      <c r="B223" s="79" t="s">
        <v>932</v>
      </c>
      <c r="C223" s="80" t="s">
        <v>933</v>
      </c>
      <c r="D223" s="91">
        <v>3</v>
      </c>
      <c r="E223" s="92"/>
      <c r="F223" s="92"/>
      <c r="G223" s="83">
        <v>3200</v>
      </c>
    </row>
    <row r="224" spans="1:7" s="84" customFormat="1" ht="36" x14ac:dyDescent="0.2">
      <c r="A224" s="78">
        <f t="shared" si="3"/>
        <v>223</v>
      </c>
      <c r="B224" s="85" t="s">
        <v>934</v>
      </c>
      <c r="C224" s="80" t="s">
        <v>931</v>
      </c>
      <c r="D224" s="91">
        <v>3</v>
      </c>
      <c r="E224" s="92"/>
      <c r="F224" s="92"/>
      <c r="G224" s="83">
        <v>9477</v>
      </c>
    </row>
    <row r="225" spans="1:11" s="84" customFormat="1" x14ac:dyDescent="0.2">
      <c r="A225" s="78">
        <f t="shared" si="3"/>
        <v>224</v>
      </c>
      <c r="B225" s="79" t="s">
        <v>935</v>
      </c>
      <c r="C225" s="80" t="s">
        <v>931</v>
      </c>
      <c r="D225" s="91">
        <v>3</v>
      </c>
      <c r="E225" s="92"/>
      <c r="F225" s="92"/>
      <c r="G225" s="83">
        <v>643.5</v>
      </c>
    </row>
    <row r="226" spans="1:11" s="84" customFormat="1" x14ac:dyDescent="0.2">
      <c r="A226" s="78">
        <f t="shared" ref="A226:A253" si="4">A225+1</f>
        <v>225</v>
      </c>
      <c r="B226" s="79" t="s">
        <v>936</v>
      </c>
      <c r="C226" s="80" t="s">
        <v>931</v>
      </c>
      <c r="D226" s="91">
        <v>3</v>
      </c>
      <c r="E226" s="92"/>
      <c r="F226" s="92"/>
      <c r="G226" s="83">
        <v>807.3</v>
      </c>
    </row>
    <row r="227" spans="1:11" s="84" customFormat="1" ht="36" x14ac:dyDescent="0.2">
      <c r="A227" s="78">
        <f t="shared" si="4"/>
        <v>226</v>
      </c>
      <c r="B227" s="79" t="s">
        <v>937</v>
      </c>
      <c r="C227" s="80" t="s">
        <v>931</v>
      </c>
      <c r="D227" s="91">
        <v>3</v>
      </c>
      <c r="E227" s="92"/>
      <c r="F227" s="92"/>
      <c r="G227" s="83">
        <v>9594</v>
      </c>
    </row>
    <row r="228" spans="1:11" s="84" customFormat="1" ht="54" x14ac:dyDescent="0.2">
      <c r="A228" s="78">
        <f t="shared" si="4"/>
        <v>227</v>
      </c>
      <c r="B228" s="79" t="s">
        <v>938</v>
      </c>
      <c r="C228" s="80"/>
      <c r="D228" s="91">
        <v>3</v>
      </c>
      <c r="E228" s="92"/>
      <c r="F228" s="92"/>
      <c r="G228" s="83">
        <v>450</v>
      </c>
    </row>
    <row r="229" spans="1:11" s="84" customFormat="1" x14ac:dyDescent="0.2">
      <c r="A229" s="78">
        <f t="shared" si="4"/>
        <v>228</v>
      </c>
      <c r="B229" s="79" t="s">
        <v>939</v>
      </c>
      <c r="C229" s="80"/>
      <c r="D229" s="91">
        <v>3</v>
      </c>
      <c r="E229" s="92"/>
      <c r="F229" s="92"/>
      <c r="G229" s="83">
        <v>250</v>
      </c>
    </row>
    <row r="230" spans="1:11" s="84" customFormat="1" ht="90" x14ac:dyDescent="0.2">
      <c r="A230" s="78">
        <f t="shared" si="4"/>
        <v>229</v>
      </c>
      <c r="B230" s="79" t="s">
        <v>940</v>
      </c>
      <c r="C230" s="80" t="s">
        <v>941</v>
      </c>
      <c r="D230" s="91">
        <v>3</v>
      </c>
      <c r="E230" s="92"/>
      <c r="F230" s="92"/>
      <c r="G230" s="83">
        <v>2223</v>
      </c>
    </row>
    <row r="231" spans="1:11" s="84" customFormat="1" ht="72" x14ac:dyDescent="0.2">
      <c r="A231" s="78">
        <f t="shared" si="4"/>
        <v>230</v>
      </c>
      <c r="B231" s="79" t="s">
        <v>942</v>
      </c>
      <c r="C231" s="80" t="s">
        <v>941</v>
      </c>
      <c r="D231" s="91">
        <v>3</v>
      </c>
      <c r="E231" s="92"/>
      <c r="F231" s="92"/>
      <c r="G231" s="83">
        <v>2457</v>
      </c>
    </row>
    <row r="232" spans="1:11" s="84" customFormat="1" ht="54" x14ac:dyDescent="0.2">
      <c r="A232" s="78">
        <f t="shared" si="4"/>
        <v>231</v>
      </c>
      <c r="B232" s="79" t="s">
        <v>943</v>
      </c>
      <c r="C232" s="80" t="s">
        <v>941</v>
      </c>
      <c r="D232" s="91">
        <v>3</v>
      </c>
      <c r="E232" s="92"/>
      <c r="F232" s="92"/>
      <c r="G232" s="83">
        <v>3159</v>
      </c>
    </row>
    <row r="233" spans="1:11" s="84" customFormat="1" ht="54" x14ac:dyDescent="0.2">
      <c r="A233" s="78">
        <f t="shared" si="4"/>
        <v>232</v>
      </c>
      <c r="B233" s="79" t="s">
        <v>944</v>
      </c>
      <c r="C233" s="80" t="s">
        <v>941</v>
      </c>
      <c r="D233" s="91">
        <v>3</v>
      </c>
      <c r="E233" s="92"/>
      <c r="F233" s="92"/>
      <c r="G233" s="83">
        <v>4797</v>
      </c>
    </row>
    <row r="234" spans="1:11" s="93" customFormat="1" ht="54" x14ac:dyDescent="0.2">
      <c r="A234" s="78">
        <f t="shared" si="4"/>
        <v>233</v>
      </c>
      <c r="B234" s="79" t="s">
        <v>945</v>
      </c>
      <c r="C234" s="80" t="s">
        <v>941</v>
      </c>
      <c r="D234" s="91">
        <v>3</v>
      </c>
      <c r="E234" s="92"/>
      <c r="F234" s="92"/>
      <c r="G234" s="83">
        <v>6903</v>
      </c>
      <c r="H234" s="84"/>
      <c r="I234" s="84"/>
      <c r="J234" s="84"/>
      <c r="K234" s="84"/>
    </row>
    <row r="235" spans="1:11" s="84" customFormat="1" x14ac:dyDescent="0.2">
      <c r="A235" s="78">
        <f t="shared" si="4"/>
        <v>234</v>
      </c>
      <c r="B235" s="79" t="s">
        <v>946</v>
      </c>
      <c r="C235" s="80" t="s">
        <v>941</v>
      </c>
      <c r="D235" s="91">
        <v>3</v>
      </c>
      <c r="E235" s="92"/>
      <c r="F235" s="92"/>
      <c r="G235" s="83">
        <v>111.14999999999999</v>
      </c>
    </row>
    <row r="236" spans="1:11" s="84" customFormat="1" x14ac:dyDescent="0.2">
      <c r="A236" s="78">
        <f t="shared" si="4"/>
        <v>235</v>
      </c>
      <c r="B236" s="79" t="s">
        <v>947</v>
      </c>
      <c r="C236" s="80" t="s">
        <v>941</v>
      </c>
      <c r="D236" s="91">
        <v>3</v>
      </c>
      <c r="E236" s="92"/>
      <c r="F236" s="92"/>
      <c r="G236" s="83">
        <v>111.14999999999999</v>
      </c>
    </row>
    <row r="237" spans="1:11" s="84" customFormat="1" ht="54" x14ac:dyDescent="0.2">
      <c r="A237" s="78">
        <f t="shared" si="4"/>
        <v>236</v>
      </c>
      <c r="B237" s="79" t="s">
        <v>948</v>
      </c>
      <c r="C237" s="80" t="s">
        <v>949</v>
      </c>
      <c r="D237" s="91">
        <v>3</v>
      </c>
      <c r="E237" s="92"/>
      <c r="F237" s="92"/>
      <c r="G237" s="83">
        <v>5733</v>
      </c>
    </row>
    <row r="238" spans="1:11" s="84" customFormat="1" x14ac:dyDescent="0.2">
      <c r="A238" s="78">
        <f t="shared" si="4"/>
        <v>237</v>
      </c>
      <c r="B238" s="79" t="s">
        <v>950</v>
      </c>
      <c r="C238" s="80" t="s">
        <v>949</v>
      </c>
      <c r="D238" s="91">
        <v>3</v>
      </c>
      <c r="E238" s="92"/>
      <c r="F238" s="92"/>
      <c r="G238" s="83">
        <v>468</v>
      </c>
    </row>
    <row r="239" spans="1:11" s="84" customFormat="1" x14ac:dyDescent="0.2">
      <c r="A239" s="78">
        <f t="shared" si="4"/>
        <v>238</v>
      </c>
      <c r="B239" s="79" t="s">
        <v>951</v>
      </c>
      <c r="C239" s="80" t="s">
        <v>949</v>
      </c>
      <c r="D239" s="91">
        <v>3</v>
      </c>
      <c r="E239" s="92"/>
      <c r="F239" s="92"/>
      <c r="G239" s="83">
        <v>526.5</v>
      </c>
    </row>
    <row r="240" spans="1:11" s="84" customFormat="1" ht="208.5" customHeight="1" x14ac:dyDescent="0.2">
      <c r="A240" s="78">
        <f t="shared" si="4"/>
        <v>239</v>
      </c>
      <c r="B240" s="79" t="s">
        <v>952</v>
      </c>
      <c r="C240" s="80" t="s">
        <v>953</v>
      </c>
      <c r="D240" s="91">
        <v>3</v>
      </c>
      <c r="E240" s="92"/>
      <c r="F240" s="92"/>
      <c r="G240" s="83">
        <v>737.09999999999991</v>
      </c>
    </row>
    <row r="241" spans="1:11" s="84" customFormat="1" x14ac:dyDescent="0.2">
      <c r="A241" s="78">
        <f t="shared" si="4"/>
        <v>240</v>
      </c>
      <c r="B241" s="79" t="s">
        <v>954</v>
      </c>
      <c r="C241" s="80" t="s">
        <v>955</v>
      </c>
      <c r="D241" s="91">
        <v>3</v>
      </c>
      <c r="E241" s="92"/>
      <c r="F241" s="92"/>
      <c r="G241" s="83">
        <v>409.5</v>
      </c>
    </row>
    <row r="242" spans="1:11" s="84" customFormat="1" x14ac:dyDescent="0.2">
      <c r="A242" s="78">
        <f t="shared" si="4"/>
        <v>241</v>
      </c>
      <c r="B242" s="79" t="s">
        <v>956</v>
      </c>
      <c r="C242" s="80" t="s">
        <v>957</v>
      </c>
      <c r="D242" s="91">
        <v>3</v>
      </c>
      <c r="E242" s="92"/>
      <c r="F242" s="92"/>
      <c r="G242" s="83">
        <v>4914</v>
      </c>
    </row>
    <row r="243" spans="1:11" s="84" customFormat="1" x14ac:dyDescent="0.2">
      <c r="A243" s="78">
        <f t="shared" si="4"/>
        <v>242</v>
      </c>
      <c r="B243" s="79" t="s">
        <v>958</v>
      </c>
      <c r="C243" s="80" t="s">
        <v>959</v>
      </c>
      <c r="D243" s="91">
        <v>3</v>
      </c>
      <c r="E243" s="92"/>
      <c r="F243" s="92"/>
      <c r="G243" s="83">
        <v>2223</v>
      </c>
    </row>
    <row r="244" spans="1:11" s="84" customFormat="1" x14ac:dyDescent="0.2">
      <c r="A244" s="78">
        <f t="shared" si="4"/>
        <v>243</v>
      </c>
      <c r="B244" s="79" t="s">
        <v>960</v>
      </c>
      <c r="C244" s="80" t="s">
        <v>961</v>
      </c>
      <c r="D244" s="91">
        <v>3</v>
      </c>
      <c r="E244" s="92"/>
      <c r="F244" s="92"/>
      <c r="G244" s="83">
        <v>1404</v>
      </c>
    </row>
    <row r="245" spans="1:11" s="84" customFormat="1" x14ac:dyDescent="0.2">
      <c r="A245" s="78">
        <f t="shared" si="4"/>
        <v>244</v>
      </c>
      <c r="B245" s="79" t="s">
        <v>962</v>
      </c>
      <c r="C245" s="80" t="s">
        <v>963</v>
      </c>
      <c r="D245" s="91">
        <v>3</v>
      </c>
      <c r="E245" s="92"/>
      <c r="F245" s="92"/>
      <c r="G245" s="83">
        <v>3159</v>
      </c>
    </row>
    <row r="246" spans="1:11" s="84" customFormat="1" ht="396" x14ac:dyDescent="0.2">
      <c r="A246" s="78">
        <f t="shared" si="4"/>
        <v>245</v>
      </c>
      <c r="B246" s="79" t="s">
        <v>964</v>
      </c>
      <c r="C246" s="80"/>
      <c r="D246" s="91">
        <v>3</v>
      </c>
      <c r="E246" s="92"/>
      <c r="F246" s="92"/>
      <c r="G246" s="83">
        <v>13000</v>
      </c>
    </row>
    <row r="247" spans="1:11" s="84" customFormat="1" x14ac:dyDescent="0.2">
      <c r="A247" s="78">
        <f t="shared" si="4"/>
        <v>246</v>
      </c>
      <c r="B247" s="79" t="s">
        <v>965</v>
      </c>
      <c r="C247" s="80"/>
      <c r="D247" s="91">
        <v>3</v>
      </c>
      <c r="E247" s="92"/>
      <c r="F247" s="92"/>
      <c r="G247" s="83">
        <v>234</v>
      </c>
    </row>
    <row r="248" spans="1:11" s="84" customFormat="1" ht="36" x14ac:dyDescent="0.2">
      <c r="A248" s="78">
        <f t="shared" si="4"/>
        <v>247</v>
      </c>
      <c r="B248" s="79" t="s">
        <v>966</v>
      </c>
      <c r="C248" s="80" t="s">
        <v>967</v>
      </c>
      <c r="D248" s="91">
        <v>3</v>
      </c>
      <c r="E248" s="92"/>
      <c r="F248" s="92"/>
      <c r="G248" s="83">
        <v>561.59999999999991</v>
      </c>
    </row>
    <row r="249" spans="1:11" s="84" customFormat="1" ht="90" x14ac:dyDescent="0.2">
      <c r="A249" s="78">
        <f t="shared" si="4"/>
        <v>248</v>
      </c>
      <c r="B249" s="79" t="s">
        <v>968</v>
      </c>
      <c r="C249" s="80" t="s">
        <v>969</v>
      </c>
      <c r="D249" s="94">
        <v>3</v>
      </c>
      <c r="E249" s="92"/>
      <c r="F249" s="92"/>
      <c r="G249" s="83">
        <v>12000</v>
      </c>
    </row>
    <row r="250" spans="1:11" s="84" customFormat="1" ht="108" x14ac:dyDescent="0.2">
      <c r="A250" s="78">
        <f t="shared" si="4"/>
        <v>249</v>
      </c>
      <c r="B250" s="79" t="s">
        <v>970</v>
      </c>
      <c r="C250" s="80" t="s">
        <v>971</v>
      </c>
      <c r="D250" s="91">
        <v>3</v>
      </c>
      <c r="E250" s="92"/>
      <c r="F250" s="92"/>
      <c r="G250" s="83">
        <v>17550</v>
      </c>
    </row>
    <row r="251" spans="1:11" s="86" customFormat="1" ht="144" x14ac:dyDescent="0.2">
      <c r="A251" s="78">
        <f t="shared" si="4"/>
        <v>250</v>
      </c>
      <c r="B251" s="95" t="s">
        <v>972</v>
      </c>
      <c r="C251" s="80" t="s">
        <v>973</v>
      </c>
      <c r="D251" s="91">
        <v>3</v>
      </c>
      <c r="E251" s="92"/>
      <c r="F251" s="92"/>
      <c r="G251" s="83">
        <v>23400</v>
      </c>
      <c r="H251" s="84"/>
      <c r="I251" s="84"/>
      <c r="J251" s="84"/>
      <c r="K251" s="84"/>
    </row>
    <row r="252" spans="1:11" s="86" customFormat="1" ht="162" x14ac:dyDescent="0.2">
      <c r="A252" s="78">
        <f t="shared" si="4"/>
        <v>251</v>
      </c>
      <c r="B252" s="95" t="s">
        <v>974</v>
      </c>
      <c r="C252" s="80" t="s">
        <v>975</v>
      </c>
      <c r="D252" s="91">
        <v>3</v>
      </c>
      <c r="E252" s="92"/>
      <c r="F252" s="92"/>
      <c r="G252" s="83">
        <v>25740</v>
      </c>
      <c r="H252" s="84"/>
      <c r="I252" s="84"/>
      <c r="J252" s="84"/>
      <c r="K252" s="84"/>
    </row>
    <row r="253" spans="1:11" s="86" customFormat="1" ht="234" x14ac:dyDescent="0.2">
      <c r="A253" s="78">
        <f t="shared" si="4"/>
        <v>252</v>
      </c>
      <c r="B253" s="95" t="s">
        <v>976</v>
      </c>
      <c r="C253" s="80" t="s">
        <v>977</v>
      </c>
      <c r="D253" s="91">
        <v>3</v>
      </c>
      <c r="E253" s="92"/>
      <c r="F253" s="92"/>
      <c r="G253" s="83">
        <v>14040</v>
      </c>
      <c r="H253" s="84"/>
      <c r="I253" s="84"/>
      <c r="J253" s="84"/>
      <c r="K253" s="84"/>
    </row>
    <row r="254" spans="1:11" s="103" customFormat="1" x14ac:dyDescent="0.2">
      <c r="A254" s="96">
        <f>A253+1</f>
        <v>253</v>
      </c>
      <c r="B254" s="97" t="s">
        <v>512</v>
      </c>
      <c r="C254" s="98" t="s">
        <v>513</v>
      </c>
      <c r="D254" s="99">
        <v>4</v>
      </c>
      <c r="E254" s="100"/>
      <c r="F254" s="100"/>
      <c r="G254" s="101">
        <v>6903</v>
      </c>
      <c r="H254" s="102"/>
      <c r="I254" s="102"/>
      <c r="J254" s="102"/>
      <c r="K254" s="102"/>
    </row>
    <row r="255" spans="1:11" s="103" customFormat="1" x14ac:dyDescent="0.2">
      <c r="A255" s="96">
        <f t="shared" ref="A255:A318" si="5">A254+1</f>
        <v>254</v>
      </c>
      <c r="B255" s="97" t="s">
        <v>514</v>
      </c>
      <c r="C255" s="98" t="s">
        <v>515</v>
      </c>
      <c r="D255" s="99">
        <v>4</v>
      </c>
      <c r="E255" s="100"/>
      <c r="F255" s="100"/>
      <c r="G255" s="101">
        <v>16848</v>
      </c>
      <c r="H255" s="102"/>
      <c r="I255" s="102"/>
      <c r="J255" s="102"/>
      <c r="K255" s="102"/>
    </row>
    <row r="256" spans="1:11" s="103" customFormat="1" x14ac:dyDescent="0.2">
      <c r="A256" s="96">
        <f t="shared" si="5"/>
        <v>255</v>
      </c>
      <c r="B256" s="97" t="s">
        <v>516</v>
      </c>
      <c r="C256" s="98" t="s">
        <v>517</v>
      </c>
      <c r="D256" s="99">
        <v>4</v>
      </c>
      <c r="E256" s="100"/>
      <c r="F256" s="100"/>
      <c r="G256" s="101">
        <v>1170</v>
      </c>
      <c r="H256" s="102"/>
      <c r="I256" s="102"/>
      <c r="J256" s="102"/>
      <c r="K256" s="102"/>
    </row>
    <row r="257" spans="1:11" s="103" customFormat="1" x14ac:dyDescent="0.2">
      <c r="A257" s="96">
        <f t="shared" si="5"/>
        <v>256</v>
      </c>
      <c r="B257" s="97" t="s">
        <v>518</v>
      </c>
      <c r="C257" s="98" t="s">
        <v>519</v>
      </c>
      <c r="D257" s="99">
        <v>4</v>
      </c>
      <c r="E257" s="100"/>
      <c r="F257" s="100"/>
      <c r="G257" s="101">
        <v>1521</v>
      </c>
      <c r="H257" s="102"/>
      <c r="I257" s="102"/>
      <c r="J257" s="102"/>
      <c r="K257" s="102"/>
    </row>
    <row r="258" spans="1:11" s="103" customFormat="1" x14ac:dyDescent="0.2">
      <c r="A258" s="96">
        <f t="shared" si="5"/>
        <v>257</v>
      </c>
      <c r="B258" s="97" t="s">
        <v>520</v>
      </c>
      <c r="C258" s="98" t="s">
        <v>521</v>
      </c>
      <c r="D258" s="99">
        <v>4</v>
      </c>
      <c r="E258" s="100"/>
      <c r="F258" s="100"/>
      <c r="G258" s="101">
        <v>1755</v>
      </c>
      <c r="H258" s="104"/>
      <c r="I258" s="102"/>
      <c r="J258" s="102"/>
      <c r="K258" s="102"/>
    </row>
    <row r="259" spans="1:11" s="103" customFormat="1" x14ac:dyDescent="0.2">
      <c r="A259" s="96">
        <f t="shared" si="5"/>
        <v>258</v>
      </c>
      <c r="B259" s="97" t="s">
        <v>522</v>
      </c>
      <c r="C259" s="98" t="s">
        <v>523</v>
      </c>
      <c r="D259" s="99">
        <v>4</v>
      </c>
      <c r="E259" s="100"/>
      <c r="F259" s="100"/>
      <c r="G259" s="101">
        <v>2340</v>
      </c>
      <c r="H259" s="104"/>
      <c r="I259" s="102"/>
      <c r="J259" s="102"/>
      <c r="K259" s="102"/>
    </row>
    <row r="260" spans="1:11" s="102" customFormat="1" x14ac:dyDescent="0.2">
      <c r="A260" s="96">
        <f t="shared" si="5"/>
        <v>259</v>
      </c>
      <c r="B260" s="105" t="s">
        <v>524</v>
      </c>
      <c r="C260" s="98" t="s">
        <v>525</v>
      </c>
      <c r="D260" s="99">
        <v>4</v>
      </c>
      <c r="E260" s="100"/>
      <c r="F260" s="100"/>
      <c r="G260" s="101">
        <v>7254</v>
      </c>
      <c r="H260" s="104"/>
    </row>
    <row r="261" spans="1:11" s="102" customFormat="1" x14ac:dyDescent="0.2">
      <c r="A261" s="96">
        <f t="shared" si="5"/>
        <v>260</v>
      </c>
      <c r="B261" s="105" t="s">
        <v>526</v>
      </c>
      <c r="C261" s="98" t="s">
        <v>527</v>
      </c>
      <c r="D261" s="99">
        <v>4</v>
      </c>
      <c r="E261" s="100"/>
      <c r="F261" s="100"/>
      <c r="G261" s="101">
        <v>4972.5</v>
      </c>
      <c r="H261" s="104"/>
    </row>
    <row r="262" spans="1:11" s="102" customFormat="1" x14ac:dyDescent="0.2">
      <c r="A262" s="96">
        <f t="shared" si="5"/>
        <v>261</v>
      </c>
      <c r="B262" s="105" t="s">
        <v>528</v>
      </c>
      <c r="C262" s="98" t="s">
        <v>529</v>
      </c>
      <c r="D262" s="99">
        <v>4</v>
      </c>
      <c r="E262" s="100"/>
      <c r="F262" s="100"/>
      <c r="G262" s="101">
        <v>9067.5</v>
      </c>
      <c r="H262" s="104"/>
    </row>
    <row r="263" spans="1:11" s="102" customFormat="1" x14ac:dyDescent="0.2">
      <c r="A263" s="96">
        <f t="shared" si="5"/>
        <v>262</v>
      </c>
      <c r="B263" s="97" t="s">
        <v>530</v>
      </c>
      <c r="C263" s="106" t="s">
        <v>531</v>
      </c>
      <c r="D263" s="107">
        <v>4</v>
      </c>
      <c r="E263" s="108"/>
      <c r="F263" s="108"/>
      <c r="G263" s="101">
        <v>10647</v>
      </c>
      <c r="H263" s="104"/>
    </row>
    <row r="264" spans="1:11" s="102" customFormat="1" x14ac:dyDescent="0.2">
      <c r="A264" s="96">
        <f t="shared" si="5"/>
        <v>263</v>
      </c>
      <c r="B264" s="97" t="s">
        <v>532</v>
      </c>
      <c r="C264" s="98" t="s">
        <v>533</v>
      </c>
      <c r="D264" s="99">
        <v>4</v>
      </c>
      <c r="E264" s="100"/>
      <c r="F264" s="100"/>
      <c r="G264" s="101">
        <v>1404</v>
      </c>
      <c r="H264" s="104"/>
    </row>
    <row r="265" spans="1:11" s="102" customFormat="1" x14ac:dyDescent="0.2">
      <c r="A265" s="96">
        <f t="shared" si="5"/>
        <v>264</v>
      </c>
      <c r="B265" s="97" t="s">
        <v>534</v>
      </c>
      <c r="C265" s="98" t="s">
        <v>535</v>
      </c>
      <c r="D265" s="99">
        <v>4</v>
      </c>
      <c r="E265" s="100"/>
      <c r="F265" s="100"/>
      <c r="G265" s="101">
        <v>1638</v>
      </c>
      <c r="H265" s="104"/>
    </row>
    <row r="266" spans="1:11" s="102" customFormat="1" x14ac:dyDescent="0.2">
      <c r="A266" s="96">
        <f t="shared" si="5"/>
        <v>265</v>
      </c>
      <c r="B266" s="97" t="s">
        <v>536</v>
      </c>
      <c r="C266" s="98" t="s">
        <v>537</v>
      </c>
      <c r="D266" s="99">
        <v>4</v>
      </c>
      <c r="E266" s="100"/>
      <c r="F266" s="100"/>
      <c r="G266" s="101">
        <v>1462.5</v>
      </c>
      <c r="H266" s="104"/>
    </row>
    <row r="267" spans="1:11" s="102" customFormat="1" x14ac:dyDescent="0.2">
      <c r="A267" s="96">
        <f t="shared" si="5"/>
        <v>266</v>
      </c>
      <c r="B267" s="97" t="s">
        <v>538</v>
      </c>
      <c r="C267" s="98" t="s">
        <v>539</v>
      </c>
      <c r="D267" s="99">
        <v>4</v>
      </c>
      <c r="E267" s="100"/>
      <c r="F267" s="100"/>
      <c r="G267" s="101">
        <v>591.36480000000006</v>
      </c>
      <c r="H267" s="104"/>
    </row>
    <row r="268" spans="1:11" s="102" customFormat="1" x14ac:dyDescent="0.2">
      <c r="A268" s="96">
        <f t="shared" si="5"/>
        <v>267</v>
      </c>
      <c r="B268" s="97" t="s">
        <v>540</v>
      </c>
      <c r="C268" s="98" t="s">
        <v>541</v>
      </c>
      <c r="D268" s="99">
        <v>4</v>
      </c>
      <c r="E268" s="100"/>
      <c r="F268" s="100"/>
      <c r="G268" s="101">
        <v>1462.5</v>
      </c>
      <c r="H268" s="104"/>
    </row>
    <row r="269" spans="1:11" s="102" customFormat="1" x14ac:dyDescent="0.2">
      <c r="A269" s="96">
        <f t="shared" si="5"/>
        <v>268</v>
      </c>
      <c r="B269" s="105" t="s">
        <v>542</v>
      </c>
      <c r="C269" s="98" t="s">
        <v>543</v>
      </c>
      <c r="D269" s="99">
        <v>4</v>
      </c>
      <c r="E269" s="100"/>
      <c r="F269" s="100"/>
      <c r="G269" s="101">
        <v>2223</v>
      </c>
      <c r="H269" s="104"/>
    </row>
    <row r="270" spans="1:11" s="102" customFormat="1" x14ac:dyDescent="0.2">
      <c r="A270" s="96">
        <f t="shared" si="5"/>
        <v>269</v>
      </c>
      <c r="B270" s="105" t="s">
        <v>544</v>
      </c>
      <c r="C270" s="98" t="s">
        <v>545</v>
      </c>
      <c r="D270" s="99">
        <v>4</v>
      </c>
      <c r="E270" s="100"/>
      <c r="F270" s="100"/>
      <c r="G270" s="101">
        <v>468</v>
      </c>
      <c r="H270" s="109"/>
      <c r="I270" s="110"/>
      <c r="J270" s="110"/>
      <c r="K270" s="110"/>
    </row>
    <row r="271" spans="1:11" s="102" customFormat="1" x14ac:dyDescent="0.2">
      <c r="A271" s="96">
        <f t="shared" si="5"/>
        <v>270</v>
      </c>
      <c r="B271" s="105" t="s">
        <v>546</v>
      </c>
      <c r="C271" s="98" t="s">
        <v>547</v>
      </c>
      <c r="D271" s="99">
        <v>4</v>
      </c>
      <c r="E271" s="100"/>
      <c r="F271" s="100"/>
      <c r="G271" s="101">
        <v>1755</v>
      </c>
      <c r="H271" s="104"/>
    </row>
    <row r="272" spans="1:11" s="102" customFormat="1" x14ac:dyDescent="0.2">
      <c r="A272" s="96">
        <f t="shared" si="5"/>
        <v>271</v>
      </c>
      <c r="B272" s="105" t="s">
        <v>548</v>
      </c>
      <c r="C272" s="98" t="s">
        <v>549</v>
      </c>
      <c r="D272" s="99">
        <v>4</v>
      </c>
      <c r="E272" s="100"/>
      <c r="F272" s="100"/>
      <c r="G272" s="101">
        <v>1755</v>
      </c>
      <c r="H272" s="104"/>
    </row>
    <row r="273" spans="1:11" s="102" customFormat="1" ht="120" customHeight="1" x14ac:dyDescent="0.2">
      <c r="A273" s="96">
        <f t="shared" si="5"/>
        <v>272</v>
      </c>
      <c r="B273" s="105" t="s">
        <v>550</v>
      </c>
      <c r="C273" s="98" t="s">
        <v>551</v>
      </c>
      <c r="D273" s="99">
        <v>4</v>
      </c>
      <c r="E273" s="100"/>
      <c r="F273" s="100"/>
      <c r="G273" s="101">
        <v>1755</v>
      </c>
      <c r="H273" s="104"/>
    </row>
    <row r="274" spans="1:11" s="102" customFormat="1" ht="108" customHeight="1" x14ac:dyDescent="0.2">
      <c r="A274" s="96">
        <f t="shared" si="5"/>
        <v>273</v>
      </c>
      <c r="B274" s="105" t="s">
        <v>552</v>
      </c>
      <c r="C274" s="98" t="s">
        <v>553</v>
      </c>
      <c r="D274" s="99">
        <v>4</v>
      </c>
      <c r="E274" s="100"/>
      <c r="F274" s="100"/>
      <c r="G274" s="101">
        <v>936</v>
      </c>
      <c r="H274" s="104"/>
    </row>
    <row r="275" spans="1:11" s="102" customFormat="1" ht="126" x14ac:dyDescent="0.2">
      <c r="A275" s="96">
        <f t="shared" si="5"/>
        <v>274</v>
      </c>
      <c r="B275" s="105" t="s">
        <v>554</v>
      </c>
      <c r="C275" s="111" t="s">
        <v>555</v>
      </c>
      <c r="D275" s="99">
        <v>4</v>
      </c>
      <c r="E275" s="112"/>
      <c r="F275" s="100"/>
      <c r="G275" s="101">
        <v>9711</v>
      </c>
      <c r="H275" s="104"/>
      <c r="I275" s="104"/>
      <c r="J275" s="104"/>
      <c r="K275" s="104"/>
    </row>
    <row r="276" spans="1:11" s="102" customFormat="1" ht="144" x14ac:dyDescent="0.2">
      <c r="A276" s="96">
        <f t="shared" si="5"/>
        <v>275</v>
      </c>
      <c r="B276" s="113" t="s">
        <v>556</v>
      </c>
      <c r="C276" s="111" t="s">
        <v>557</v>
      </c>
      <c r="D276" s="99">
        <v>4</v>
      </c>
      <c r="E276" s="112"/>
      <c r="F276" s="100"/>
      <c r="G276" s="101">
        <v>12051</v>
      </c>
      <c r="H276" s="104"/>
      <c r="I276" s="104"/>
      <c r="J276" s="104"/>
      <c r="K276" s="104"/>
    </row>
    <row r="277" spans="1:11" s="102" customFormat="1" ht="162" x14ac:dyDescent="0.2">
      <c r="A277" s="96">
        <f t="shared" si="5"/>
        <v>276</v>
      </c>
      <c r="B277" s="113" t="s">
        <v>558</v>
      </c>
      <c r="C277" s="111" t="s">
        <v>559</v>
      </c>
      <c r="D277" s="99">
        <v>4</v>
      </c>
      <c r="E277" s="112"/>
      <c r="F277" s="100"/>
      <c r="G277" s="101">
        <v>14625</v>
      </c>
      <c r="H277" s="104"/>
      <c r="I277" s="104"/>
      <c r="J277" s="104"/>
      <c r="K277" s="104"/>
    </row>
    <row r="278" spans="1:11" s="102" customFormat="1" ht="126" x14ac:dyDescent="0.2">
      <c r="A278" s="96">
        <f t="shared" si="5"/>
        <v>277</v>
      </c>
      <c r="B278" s="114" t="s">
        <v>560</v>
      </c>
      <c r="C278" s="111" t="s">
        <v>561</v>
      </c>
      <c r="D278" s="99">
        <v>4</v>
      </c>
      <c r="E278" s="112"/>
      <c r="F278" s="100"/>
      <c r="G278" s="101">
        <v>9828</v>
      </c>
      <c r="H278" s="104"/>
      <c r="I278" s="104"/>
      <c r="J278" s="104"/>
      <c r="K278" s="104"/>
    </row>
    <row r="279" spans="1:11" s="102" customFormat="1" ht="72" x14ac:dyDescent="0.2">
      <c r="A279" s="96">
        <f t="shared" si="5"/>
        <v>278</v>
      </c>
      <c r="B279" s="97" t="s">
        <v>562</v>
      </c>
      <c r="C279" s="111" t="s">
        <v>563</v>
      </c>
      <c r="D279" s="99">
        <v>4</v>
      </c>
      <c r="E279" s="112"/>
      <c r="F279" s="100"/>
      <c r="G279" s="101">
        <v>20387</v>
      </c>
      <c r="H279" s="104"/>
      <c r="I279" s="104"/>
      <c r="J279" s="104"/>
      <c r="K279" s="104"/>
    </row>
    <row r="280" spans="1:11" s="102" customFormat="1" ht="36" x14ac:dyDescent="0.2">
      <c r="A280" s="96">
        <f t="shared" si="5"/>
        <v>279</v>
      </c>
      <c r="B280" s="97" t="s">
        <v>564</v>
      </c>
      <c r="C280" s="111" t="s">
        <v>565</v>
      </c>
      <c r="D280" s="99">
        <v>4</v>
      </c>
      <c r="E280" s="112"/>
      <c r="F280" s="100"/>
      <c r="G280" s="101">
        <v>13326</v>
      </c>
      <c r="H280" s="104"/>
      <c r="I280" s="104"/>
      <c r="J280" s="104"/>
      <c r="K280" s="104"/>
    </row>
    <row r="281" spans="1:11" s="102" customFormat="1" ht="36" x14ac:dyDescent="0.2">
      <c r="A281" s="96">
        <f t="shared" si="5"/>
        <v>280</v>
      </c>
      <c r="B281" s="97" t="s">
        <v>566</v>
      </c>
      <c r="C281" s="111" t="s">
        <v>567</v>
      </c>
      <c r="D281" s="99">
        <v>4</v>
      </c>
      <c r="E281" s="112"/>
      <c r="F281" s="100"/>
      <c r="G281" s="101">
        <v>35006</v>
      </c>
      <c r="H281" s="104"/>
      <c r="I281" s="104"/>
      <c r="J281" s="104"/>
      <c r="K281" s="104"/>
    </row>
    <row r="282" spans="1:11" s="102" customFormat="1" x14ac:dyDescent="0.2">
      <c r="A282" s="96">
        <f t="shared" si="5"/>
        <v>281</v>
      </c>
      <c r="B282" s="97" t="s">
        <v>568</v>
      </c>
      <c r="C282" s="111" t="s">
        <v>569</v>
      </c>
      <c r="D282" s="99">
        <v>4</v>
      </c>
      <c r="E282" s="112"/>
      <c r="F282" s="100"/>
      <c r="G282" s="101">
        <v>2223</v>
      </c>
      <c r="H282" s="104"/>
      <c r="I282" s="104"/>
      <c r="J282" s="104"/>
      <c r="K282" s="104"/>
    </row>
    <row r="283" spans="1:11" s="102" customFormat="1" x14ac:dyDescent="0.2">
      <c r="A283" s="96">
        <f t="shared" si="5"/>
        <v>282</v>
      </c>
      <c r="B283" s="97" t="s">
        <v>570</v>
      </c>
      <c r="C283" s="111" t="s">
        <v>571</v>
      </c>
      <c r="D283" s="99">
        <v>4</v>
      </c>
      <c r="E283" s="112"/>
      <c r="F283" s="100"/>
      <c r="G283" s="101">
        <v>2164.5</v>
      </c>
      <c r="H283" s="104"/>
      <c r="I283" s="104"/>
      <c r="J283" s="104"/>
      <c r="K283" s="104"/>
    </row>
    <row r="284" spans="1:11" s="102" customFormat="1" ht="45.75" customHeight="1" x14ac:dyDescent="0.2">
      <c r="A284" s="96">
        <f t="shared" si="5"/>
        <v>283</v>
      </c>
      <c r="B284" s="97" t="s">
        <v>572</v>
      </c>
      <c r="C284" s="111" t="s">
        <v>573</v>
      </c>
      <c r="D284" s="99">
        <v>4</v>
      </c>
      <c r="E284" s="112"/>
      <c r="F284" s="100"/>
      <c r="G284" s="101">
        <v>3159</v>
      </c>
      <c r="H284" s="104"/>
      <c r="I284" s="104"/>
      <c r="J284" s="104"/>
      <c r="K284" s="104"/>
    </row>
    <row r="285" spans="1:11" s="102" customFormat="1" ht="48" customHeight="1" x14ac:dyDescent="0.2">
      <c r="A285" s="96">
        <f t="shared" si="5"/>
        <v>284</v>
      </c>
      <c r="B285" s="97" t="s">
        <v>574</v>
      </c>
      <c r="C285" s="111" t="s">
        <v>575</v>
      </c>
      <c r="D285" s="99">
        <v>4</v>
      </c>
      <c r="E285" s="112"/>
      <c r="F285" s="100"/>
      <c r="G285" s="101">
        <v>6435</v>
      </c>
      <c r="H285" s="104"/>
      <c r="I285" s="104"/>
      <c r="J285" s="104"/>
      <c r="K285" s="104"/>
    </row>
    <row r="286" spans="1:11" s="102" customFormat="1" ht="48.75" customHeight="1" x14ac:dyDescent="0.2">
      <c r="A286" s="96">
        <f t="shared" si="5"/>
        <v>285</v>
      </c>
      <c r="B286" s="97" t="s">
        <v>576</v>
      </c>
      <c r="C286" s="111" t="s">
        <v>577</v>
      </c>
      <c r="D286" s="99">
        <v>4</v>
      </c>
      <c r="E286" s="112"/>
      <c r="F286" s="100"/>
      <c r="G286" s="101">
        <v>3744</v>
      </c>
      <c r="H286" s="104"/>
      <c r="I286" s="104"/>
      <c r="J286" s="104"/>
      <c r="K286" s="104"/>
    </row>
    <row r="287" spans="1:11" s="102" customFormat="1" ht="36" x14ac:dyDescent="0.2">
      <c r="A287" s="96">
        <f t="shared" si="5"/>
        <v>286</v>
      </c>
      <c r="B287" s="114" t="s">
        <v>578</v>
      </c>
      <c r="C287" s="111" t="s">
        <v>579</v>
      </c>
      <c r="D287" s="99">
        <v>4</v>
      </c>
      <c r="E287" s="115"/>
      <c r="F287" s="116"/>
      <c r="G287" s="101">
        <v>14625</v>
      </c>
      <c r="H287" s="117"/>
      <c r="I287" s="117"/>
      <c r="J287" s="117"/>
      <c r="K287" s="103"/>
    </row>
    <row r="288" spans="1:11" s="102" customFormat="1" ht="31.5" customHeight="1" x14ac:dyDescent="0.2">
      <c r="A288" s="96">
        <f t="shared" si="5"/>
        <v>287</v>
      </c>
      <c r="B288" s="97" t="s">
        <v>580</v>
      </c>
      <c r="C288" s="111" t="s">
        <v>581</v>
      </c>
      <c r="D288" s="99">
        <v>4</v>
      </c>
      <c r="E288" s="115"/>
      <c r="F288" s="116"/>
      <c r="G288" s="101">
        <v>7254</v>
      </c>
      <c r="H288" s="117"/>
      <c r="I288" s="117"/>
      <c r="J288" s="117"/>
      <c r="K288" s="103"/>
    </row>
    <row r="289" spans="1:11" s="102" customFormat="1" ht="36" x14ac:dyDescent="0.2">
      <c r="A289" s="96">
        <f t="shared" si="5"/>
        <v>288</v>
      </c>
      <c r="B289" s="97" t="s">
        <v>582</v>
      </c>
      <c r="C289" s="111" t="s">
        <v>583</v>
      </c>
      <c r="D289" s="99">
        <v>4</v>
      </c>
      <c r="E289" s="115"/>
      <c r="F289" s="116"/>
      <c r="G289" s="101">
        <v>21879</v>
      </c>
      <c r="H289" s="117"/>
      <c r="I289" s="117"/>
      <c r="J289" s="117"/>
      <c r="K289" s="103"/>
    </row>
    <row r="290" spans="1:11" s="102" customFormat="1" ht="31.5" customHeight="1" x14ac:dyDescent="0.2">
      <c r="A290" s="96">
        <f t="shared" si="5"/>
        <v>289</v>
      </c>
      <c r="B290" s="97" t="s">
        <v>584</v>
      </c>
      <c r="C290" s="111" t="s">
        <v>585</v>
      </c>
      <c r="D290" s="99">
        <v>4</v>
      </c>
      <c r="E290" s="115"/>
      <c r="F290" s="116"/>
      <c r="G290" s="101">
        <v>9945</v>
      </c>
      <c r="H290" s="117"/>
      <c r="I290" s="117"/>
      <c r="J290" s="117"/>
      <c r="K290" s="103"/>
    </row>
    <row r="291" spans="1:11" s="102" customFormat="1" x14ac:dyDescent="0.2">
      <c r="A291" s="96">
        <f t="shared" si="5"/>
        <v>290</v>
      </c>
      <c r="B291" s="97" t="s">
        <v>586</v>
      </c>
      <c r="C291" s="111" t="s">
        <v>587</v>
      </c>
      <c r="D291" s="99">
        <v>4</v>
      </c>
      <c r="E291" s="115"/>
      <c r="F291" s="116"/>
      <c r="G291" s="101">
        <v>1462.5</v>
      </c>
      <c r="H291" s="117"/>
      <c r="I291" s="117"/>
      <c r="J291" s="117"/>
      <c r="K291" s="103"/>
    </row>
    <row r="292" spans="1:11" s="102" customFormat="1" ht="27" customHeight="1" x14ac:dyDescent="0.2">
      <c r="A292" s="96">
        <f t="shared" si="5"/>
        <v>291</v>
      </c>
      <c r="B292" s="97" t="s">
        <v>588</v>
      </c>
      <c r="C292" s="111" t="s">
        <v>589</v>
      </c>
      <c r="D292" s="99">
        <v>4</v>
      </c>
      <c r="E292" s="115"/>
      <c r="F292" s="116"/>
      <c r="G292" s="101">
        <v>1287</v>
      </c>
      <c r="H292" s="117"/>
      <c r="I292" s="117"/>
      <c r="J292" s="117"/>
      <c r="K292" s="103"/>
    </row>
    <row r="293" spans="1:11" s="102" customFormat="1" x14ac:dyDescent="0.2">
      <c r="A293" s="96">
        <f t="shared" si="5"/>
        <v>292</v>
      </c>
      <c r="B293" s="97" t="s">
        <v>590</v>
      </c>
      <c r="C293" s="111" t="s">
        <v>591</v>
      </c>
      <c r="D293" s="99">
        <v>4</v>
      </c>
      <c r="E293" s="115"/>
      <c r="F293" s="116"/>
      <c r="G293" s="101">
        <v>2223</v>
      </c>
      <c r="H293" s="117"/>
      <c r="I293" s="117"/>
      <c r="J293" s="117"/>
      <c r="K293" s="103"/>
    </row>
    <row r="294" spans="1:11" s="102" customFormat="1" ht="27.75" customHeight="1" x14ac:dyDescent="0.2">
      <c r="A294" s="96">
        <f t="shared" si="5"/>
        <v>293</v>
      </c>
      <c r="B294" s="97" t="s">
        <v>592</v>
      </c>
      <c r="C294" s="111" t="s">
        <v>593</v>
      </c>
      <c r="D294" s="99">
        <v>4</v>
      </c>
      <c r="E294" s="115"/>
      <c r="F294" s="116"/>
      <c r="G294" s="101">
        <v>11115</v>
      </c>
      <c r="H294" s="117"/>
      <c r="I294" s="117"/>
      <c r="J294" s="117"/>
      <c r="K294" s="103"/>
    </row>
    <row r="295" spans="1:11" s="102" customFormat="1" x14ac:dyDescent="0.2">
      <c r="A295" s="96">
        <f t="shared" si="5"/>
        <v>294</v>
      </c>
      <c r="B295" s="97" t="s">
        <v>594</v>
      </c>
      <c r="C295" s="111" t="s">
        <v>595</v>
      </c>
      <c r="D295" s="99">
        <v>4</v>
      </c>
      <c r="E295" s="115"/>
      <c r="F295" s="116"/>
      <c r="G295" s="101">
        <v>6552</v>
      </c>
      <c r="H295" s="117"/>
      <c r="I295" s="117"/>
      <c r="J295" s="117"/>
      <c r="K295" s="103"/>
    </row>
    <row r="296" spans="1:11" s="102" customFormat="1" ht="126" x14ac:dyDescent="0.2">
      <c r="A296" s="96">
        <f t="shared" si="5"/>
        <v>295</v>
      </c>
      <c r="B296" s="114" t="s">
        <v>596</v>
      </c>
      <c r="C296" s="111" t="s">
        <v>597</v>
      </c>
      <c r="D296" s="99">
        <v>4</v>
      </c>
      <c r="E296" s="112"/>
      <c r="F296" s="118"/>
      <c r="G296" s="101">
        <v>684.44999999999993</v>
      </c>
      <c r="H296" s="104"/>
      <c r="I296" s="104"/>
      <c r="J296" s="104"/>
      <c r="K296" s="104"/>
    </row>
    <row r="297" spans="1:11" s="102" customFormat="1" ht="126" x14ac:dyDescent="0.2">
      <c r="A297" s="96">
        <f t="shared" si="5"/>
        <v>296</v>
      </c>
      <c r="B297" s="114" t="s">
        <v>598</v>
      </c>
      <c r="C297" s="111" t="s">
        <v>599</v>
      </c>
      <c r="D297" s="99">
        <v>4</v>
      </c>
      <c r="E297" s="112"/>
      <c r="F297" s="118"/>
      <c r="G297" s="101">
        <v>569.46240000000012</v>
      </c>
      <c r="H297" s="104"/>
      <c r="I297" s="104"/>
      <c r="J297" s="104"/>
      <c r="K297" s="104"/>
    </row>
    <row r="298" spans="1:11" s="102" customFormat="1" ht="144" x14ac:dyDescent="0.2">
      <c r="A298" s="96">
        <f t="shared" si="5"/>
        <v>297</v>
      </c>
      <c r="B298" s="113" t="s">
        <v>600</v>
      </c>
      <c r="C298" s="111" t="s">
        <v>601</v>
      </c>
      <c r="D298" s="99">
        <v>4</v>
      </c>
      <c r="E298" s="112"/>
      <c r="F298" s="119"/>
      <c r="G298" s="101">
        <v>383.29200000000003</v>
      </c>
      <c r="H298" s="104"/>
      <c r="I298" s="104"/>
      <c r="J298" s="104"/>
      <c r="K298" s="104"/>
    </row>
    <row r="299" spans="1:11" s="102" customFormat="1" ht="54" x14ac:dyDescent="0.2">
      <c r="A299" s="96">
        <f t="shared" si="5"/>
        <v>298</v>
      </c>
      <c r="B299" s="113" t="s">
        <v>602</v>
      </c>
      <c r="C299" s="120" t="s">
        <v>603</v>
      </c>
      <c r="D299" s="121">
        <v>4</v>
      </c>
      <c r="G299" s="101">
        <v>3393</v>
      </c>
      <c r="H299" s="104"/>
    </row>
    <row r="300" spans="1:11" s="102" customFormat="1" ht="54" x14ac:dyDescent="0.2">
      <c r="A300" s="96">
        <f t="shared" si="5"/>
        <v>299</v>
      </c>
      <c r="B300" s="113" t="s">
        <v>604</v>
      </c>
      <c r="C300" s="120" t="s">
        <v>605</v>
      </c>
      <c r="D300" s="121">
        <v>4</v>
      </c>
      <c r="E300" s="104"/>
      <c r="F300" s="104"/>
      <c r="G300" s="101">
        <v>4446</v>
      </c>
      <c r="H300" s="104"/>
    </row>
    <row r="301" spans="1:11" s="102" customFormat="1" ht="54" x14ac:dyDescent="0.2">
      <c r="A301" s="96">
        <f t="shared" si="5"/>
        <v>300</v>
      </c>
      <c r="B301" s="113" t="s">
        <v>606</v>
      </c>
      <c r="C301" s="120" t="s">
        <v>607</v>
      </c>
      <c r="D301" s="121">
        <v>4</v>
      </c>
      <c r="E301" s="104"/>
      <c r="F301" s="104"/>
      <c r="G301" s="101">
        <v>8072.9999999999991</v>
      </c>
      <c r="H301" s="104"/>
    </row>
    <row r="302" spans="1:11" s="102" customFormat="1" ht="54" x14ac:dyDescent="0.2">
      <c r="A302" s="96">
        <f t="shared" si="5"/>
        <v>301</v>
      </c>
      <c r="B302" s="113" t="s">
        <v>608</v>
      </c>
      <c r="C302" s="120" t="s">
        <v>609</v>
      </c>
      <c r="D302" s="121">
        <v>4</v>
      </c>
      <c r="E302" s="104"/>
      <c r="F302" s="104"/>
      <c r="G302" s="101">
        <v>10413</v>
      </c>
      <c r="H302" s="104"/>
    </row>
    <row r="303" spans="1:11" s="102" customFormat="1" ht="54" x14ac:dyDescent="0.2">
      <c r="A303" s="96">
        <f t="shared" si="5"/>
        <v>302</v>
      </c>
      <c r="B303" s="113" t="s">
        <v>610</v>
      </c>
      <c r="C303" s="120" t="s">
        <v>611</v>
      </c>
      <c r="D303" s="121">
        <v>4</v>
      </c>
      <c r="E303" s="104"/>
      <c r="F303" s="104"/>
      <c r="G303" s="101">
        <v>5265</v>
      </c>
      <c r="H303" s="104"/>
    </row>
    <row r="304" spans="1:11" s="102" customFormat="1" ht="54" x14ac:dyDescent="0.2">
      <c r="A304" s="96">
        <f t="shared" si="5"/>
        <v>303</v>
      </c>
      <c r="B304" s="113" t="s">
        <v>612</v>
      </c>
      <c r="C304" s="120" t="s">
        <v>613</v>
      </c>
      <c r="D304" s="121">
        <v>4</v>
      </c>
      <c r="E304" s="104"/>
      <c r="F304" s="104"/>
      <c r="G304" s="101">
        <v>11466</v>
      </c>
      <c r="H304" s="104"/>
    </row>
    <row r="305" spans="1:8" s="102" customFormat="1" ht="70.5" customHeight="1" x14ac:dyDescent="0.2">
      <c r="A305" s="96">
        <f t="shared" si="5"/>
        <v>304</v>
      </c>
      <c r="B305" s="113" t="s">
        <v>614</v>
      </c>
      <c r="C305" s="111" t="s">
        <v>615</v>
      </c>
      <c r="D305" s="121">
        <v>4</v>
      </c>
      <c r="E305" s="112"/>
      <c r="F305" s="118"/>
      <c r="G305" s="101">
        <v>322.69536000000005</v>
      </c>
      <c r="H305" s="104"/>
    </row>
    <row r="306" spans="1:8" s="102" customFormat="1" ht="162" x14ac:dyDescent="0.2">
      <c r="A306" s="96">
        <f t="shared" si="5"/>
        <v>305</v>
      </c>
      <c r="B306" s="113" t="s">
        <v>616</v>
      </c>
      <c r="C306" s="111" t="s">
        <v>617</v>
      </c>
      <c r="D306" s="121">
        <v>4</v>
      </c>
      <c r="E306" s="112"/>
      <c r="F306" s="118"/>
      <c r="G306" s="101">
        <v>985.60799999999995</v>
      </c>
    </row>
    <row r="307" spans="1:8" s="102" customFormat="1" ht="82.5" customHeight="1" x14ac:dyDescent="0.2">
      <c r="A307" s="96">
        <f t="shared" si="5"/>
        <v>306</v>
      </c>
      <c r="B307" s="113" t="s">
        <v>618</v>
      </c>
      <c r="C307" s="111" t="s">
        <v>619</v>
      </c>
      <c r="D307" s="121">
        <v>4</v>
      </c>
      <c r="E307" s="112"/>
      <c r="F307" s="118"/>
      <c r="G307" s="101">
        <v>22177</v>
      </c>
    </row>
    <row r="308" spans="1:8" s="102" customFormat="1" ht="108" x14ac:dyDescent="0.2">
      <c r="A308" s="96">
        <f t="shared" si="5"/>
        <v>307</v>
      </c>
      <c r="B308" s="113" t="s">
        <v>620</v>
      </c>
      <c r="C308" s="111" t="s">
        <v>621</v>
      </c>
      <c r="D308" s="121">
        <v>4</v>
      </c>
      <c r="E308" s="112"/>
      <c r="F308" s="118"/>
      <c r="G308" s="101">
        <v>26852</v>
      </c>
    </row>
    <row r="309" spans="1:8" s="102" customFormat="1" ht="126" x14ac:dyDescent="0.2">
      <c r="A309" s="96">
        <f t="shared" si="5"/>
        <v>308</v>
      </c>
      <c r="B309" s="113" t="s">
        <v>622</v>
      </c>
      <c r="C309" s="111" t="s">
        <v>623</v>
      </c>
      <c r="D309" s="121">
        <v>4</v>
      </c>
      <c r="E309" s="112"/>
      <c r="F309" s="118"/>
      <c r="G309" s="101">
        <v>1404</v>
      </c>
    </row>
    <row r="310" spans="1:8" s="102" customFormat="1" ht="180" x14ac:dyDescent="0.2">
      <c r="A310" s="96">
        <f t="shared" si="5"/>
        <v>309</v>
      </c>
      <c r="B310" s="113" t="s">
        <v>624</v>
      </c>
      <c r="C310" s="111" t="s">
        <v>625</v>
      </c>
      <c r="D310" s="121">
        <v>4</v>
      </c>
      <c r="E310" s="112"/>
      <c r="F310" s="118"/>
      <c r="G310" s="101">
        <v>919.90080000000012</v>
      </c>
    </row>
    <row r="311" spans="1:8" s="102" customFormat="1" ht="126" x14ac:dyDescent="0.2">
      <c r="A311" s="96">
        <f t="shared" si="5"/>
        <v>310</v>
      </c>
      <c r="B311" s="113" t="s">
        <v>626</v>
      </c>
      <c r="C311" s="111" t="s">
        <v>627</v>
      </c>
      <c r="D311" s="121">
        <v>4</v>
      </c>
      <c r="E311" s="112"/>
      <c r="F311" s="118"/>
      <c r="G311" s="101">
        <v>24063</v>
      </c>
    </row>
    <row r="312" spans="1:8" s="102" customFormat="1" ht="126" x14ac:dyDescent="0.2">
      <c r="A312" s="96">
        <f t="shared" si="5"/>
        <v>311</v>
      </c>
      <c r="B312" s="113" t="s">
        <v>628</v>
      </c>
      <c r="C312" s="111" t="s">
        <v>629</v>
      </c>
      <c r="D312" s="121">
        <v>4</v>
      </c>
      <c r="E312" s="112"/>
      <c r="F312" s="118"/>
      <c r="G312" s="101">
        <v>26064</v>
      </c>
    </row>
    <row r="313" spans="1:8" s="102" customFormat="1" ht="108" x14ac:dyDescent="0.2">
      <c r="A313" s="96">
        <f t="shared" si="5"/>
        <v>312</v>
      </c>
      <c r="B313" s="113" t="s">
        <v>630</v>
      </c>
      <c r="C313" s="111" t="s">
        <v>631</v>
      </c>
      <c r="D313" s="121">
        <v>4</v>
      </c>
      <c r="E313" s="112"/>
      <c r="F313" s="118"/>
      <c r="G313" s="101">
        <v>27921</v>
      </c>
    </row>
    <row r="314" spans="1:8" s="102" customFormat="1" ht="54" x14ac:dyDescent="0.2">
      <c r="A314" s="96">
        <f t="shared" si="5"/>
        <v>313</v>
      </c>
      <c r="B314" s="113" t="s">
        <v>632</v>
      </c>
      <c r="C314" s="120" t="s">
        <v>633</v>
      </c>
      <c r="D314" s="121">
        <v>4</v>
      </c>
      <c r="E314" s="104"/>
      <c r="F314" s="104"/>
      <c r="G314" s="101">
        <v>1111.5</v>
      </c>
    </row>
    <row r="315" spans="1:8" s="102" customFormat="1" ht="54" x14ac:dyDescent="0.2">
      <c r="A315" s="96">
        <f t="shared" si="5"/>
        <v>314</v>
      </c>
      <c r="B315" s="113" t="s">
        <v>634</v>
      </c>
      <c r="C315" s="120" t="s">
        <v>635</v>
      </c>
      <c r="D315" s="121">
        <v>4</v>
      </c>
      <c r="E315" s="104"/>
      <c r="F315" s="104"/>
      <c r="G315" s="101">
        <v>2223</v>
      </c>
    </row>
    <row r="316" spans="1:8" s="102" customFormat="1" ht="54" x14ac:dyDescent="0.2">
      <c r="A316" s="96">
        <f t="shared" si="5"/>
        <v>315</v>
      </c>
      <c r="B316" s="113" t="s">
        <v>636</v>
      </c>
      <c r="C316" s="120" t="s">
        <v>637</v>
      </c>
      <c r="D316" s="121">
        <v>4</v>
      </c>
      <c r="E316" s="111"/>
      <c r="F316" s="104"/>
      <c r="G316" s="101">
        <v>1638</v>
      </c>
    </row>
    <row r="317" spans="1:8" s="102" customFormat="1" ht="54" x14ac:dyDescent="0.2">
      <c r="A317" s="96">
        <f t="shared" si="5"/>
        <v>316</v>
      </c>
      <c r="B317" s="113" t="s">
        <v>638</v>
      </c>
      <c r="C317" s="111" t="s">
        <v>639</v>
      </c>
      <c r="D317" s="121">
        <v>4</v>
      </c>
      <c r="E317" s="111"/>
      <c r="F317" s="104"/>
      <c r="G317" s="101">
        <v>2600</v>
      </c>
    </row>
    <row r="318" spans="1:8" s="102" customFormat="1" ht="36" x14ac:dyDescent="0.2">
      <c r="A318" s="96">
        <f t="shared" si="5"/>
        <v>317</v>
      </c>
      <c r="B318" s="113" t="s">
        <v>640</v>
      </c>
      <c r="C318" s="111" t="s">
        <v>641</v>
      </c>
      <c r="D318" s="121">
        <v>4</v>
      </c>
      <c r="E318" s="104"/>
      <c r="F318" s="104"/>
      <c r="G318" s="101">
        <v>8072.9999999999991</v>
      </c>
    </row>
    <row r="319" spans="1:8" s="102" customFormat="1" ht="36" x14ac:dyDescent="0.2">
      <c r="A319" s="96">
        <f t="shared" ref="A319:A382" si="6">A318+1</f>
        <v>318</v>
      </c>
      <c r="B319" s="113" t="s">
        <v>642</v>
      </c>
      <c r="C319" s="111" t="s">
        <v>643</v>
      </c>
      <c r="D319" s="121">
        <v>4</v>
      </c>
      <c r="E319" s="104"/>
      <c r="F319" s="104"/>
      <c r="G319" s="101">
        <v>4270.5</v>
      </c>
    </row>
    <row r="320" spans="1:8" s="102" customFormat="1" ht="36" x14ac:dyDescent="0.2">
      <c r="A320" s="96">
        <f t="shared" si="6"/>
        <v>319</v>
      </c>
      <c r="B320" s="113" t="s">
        <v>644</v>
      </c>
      <c r="C320" s="111" t="s">
        <v>645</v>
      </c>
      <c r="D320" s="121">
        <v>4</v>
      </c>
      <c r="E320" s="104"/>
      <c r="F320" s="104"/>
      <c r="G320" s="101">
        <v>8482.5</v>
      </c>
    </row>
    <row r="321" spans="1:7" s="102" customFormat="1" ht="36" x14ac:dyDescent="0.2">
      <c r="A321" s="96">
        <f t="shared" si="6"/>
        <v>320</v>
      </c>
      <c r="B321" s="113" t="s">
        <v>646</v>
      </c>
      <c r="C321" s="120" t="s">
        <v>647</v>
      </c>
      <c r="D321" s="121">
        <v>4</v>
      </c>
      <c r="E321" s="104"/>
      <c r="F321" s="104"/>
      <c r="G321" s="101">
        <v>8072.9999999999991</v>
      </c>
    </row>
    <row r="322" spans="1:7" s="102" customFormat="1" x14ac:dyDescent="0.2">
      <c r="A322" s="96">
        <f t="shared" si="6"/>
        <v>321</v>
      </c>
      <c r="B322" s="113" t="s">
        <v>648</v>
      </c>
      <c r="C322" s="120" t="s">
        <v>649</v>
      </c>
      <c r="D322" s="121">
        <v>4</v>
      </c>
      <c r="E322" s="104"/>
      <c r="F322" s="104"/>
      <c r="G322" s="101">
        <v>13724</v>
      </c>
    </row>
    <row r="323" spans="1:7" s="102" customFormat="1" ht="54" x14ac:dyDescent="0.2">
      <c r="A323" s="96">
        <f t="shared" si="6"/>
        <v>322</v>
      </c>
      <c r="B323" s="113" t="s">
        <v>650</v>
      </c>
      <c r="C323" s="120" t="s">
        <v>651</v>
      </c>
      <c r="D323" s="121">
        <v>4</v>
      </c>
      <c r="E323" s="104"/>
      <c r="G323" s="101">
        <v>4094.9999999999995</v>
      </c>
    </row>
    <row r="324" spans="1:7" s="102" customFormat="1" x14ac:dyDescent="0.2">
      <c r="A324" s="96">
        <f t="shared" si="6"/>
        <v>323</v>
      </c>
      <c r="B324" s="113" t="s">
        <v>652</v>
      </c>
      <c r="C324" s="120" t="s">
        <v>653</v>
      </c>
      <c r="D324" s="121">
        <v>4</v>
      </c>
      <c r="E324" s="104"/>
      <c r="F324" s="104"/>
      <c r="G324" s="101">
        <v>19392.75</v>
      </c>
    </row>
    <row r="325" spans="1:7" s="102" customFormat="1" ht="54" x14ac:dyDescent="0.2">
      <c r="A325" s="96">
        <f t="shared" si="6"/>
        <v>324</v>
      </c>
      <c r="B325" s="113" t="s">
        <v>654</v>
      </c>
      <c r="C325" s="120" t="s">
        <v>651</v>
      </c>
      <c r="D325" s="121">
        <v>4</v>
      </c>
      <c r="E325" s="104"/>
      <c r="G325" s="101">
        <v>7955.9999999999991</v>
      </c>
    </row>
    <row r="326" spans="1:7" s="102" customFormat="1" x14ac:dyDescent="0.2">
      <c r="A326" s="96">
        <f t="shared" si="6"/>
        <v>325</v>
      </c>
      <c r="B326" s="113" t="s">
        <v>648</v>
      </c>
      <c r="C326" s="120" t="s">
        <v>655</v>
      </c>
      <c r="D326" s="121">
        <v>4</v>
      </c>
      <c r="E326" s="104"/>
      <c r="F326" s="104"/>
      <c r="G326" s="101">
        <v>13724.099999999999</v>
      </c>
    </row>
    <row r="327" spans="1:7" s="102" customFormat="1" ht="54" x14ac:dyDescent="0.2">
      <c r="A327" s="96">
        <f t="shared" si="6"/>
        <v>326</v>
      </c>
      <c r="B327" s="113" t="s">
        <v>656</v>
      </c>
      <c r="C327" s="111" t="s">
        <v>657</v>
      </c>
      <c r="D327" s="121">
        <v>4</v>
      </c>
      <c r="E327" s="104"/>
      <c r="G327" s="101">
        <v>4094.9999999999995</v>
      </c>
    </row>
    <row r="328" spans="1:7" s="102" customFormat="1" x14ac:dyDescent="0.2">
      <c r="A328" s="96">
        <f t="shared" si="6"/>
        <v>327</v>
      </c>
      <c r="B328" s="113" t="s">
        <v>652</v>
      </c>
      <c r="C328" s="120" t="s">
        <v>658</v>
      </c>
      <c r="D328" s="121">
        <v>4</v>
      </c>
      <c r="E328" s="104"/>
      <c r="F328" s="104"/>
      <c r="G328" s="101">
        <v>19392.75</v>
      </c>
    </row>
    <row r="329" spans="1:7" s="102" customFormat="1" ht="54" x14ac:dyDescent="0.2">
      <c r="A329" s="96">
        <f t="shared" si="6"/>
        <v>328</v>
      </c>
      <c r="B329" s="113" t="s">
        <v>659</v>
      </c>
      <c r="C329" s="111" t="s">
        <v>657</v>
      </c>
      <c r="D329" s="121">
        <v>4</v>
      </c>
      <c r="E329" s="104"/>
      <c r="G329" s="101">
        <v>7955.9999999999991</v>
      </c>
    </row>
    <row r="330" spans="1:7" s="102" customFormat="1" x14ac:dyDescent="0.2">
      <c r="A330" s="96">
        <f t="shared" si="6"/>
        <v>329</v>
      </c>
      <c r="B330" s="113" t="s">
        <v>648</v>
      </c>
      <c r="C330" s="120" t="s">
        <v>660</v>
      </c>
      <c r="D330" s="121">
        <v>4</v>
      </c>
      <c r="E330" s="104"/>
      <c r="F330" s="104"/>
      <c r="G330" s="101">
        <v>18895.5</v>
      </c>
    </row>
    <row r="331" spans="1:7" s="102" customFormat="1" ht="54" x14ac:dyDescent="0.2">
      <c r="A331" s="96">
        <f t="shared" si="6"/>
        <v>330</v>
      </c>
      <c r="B331" s="113" t="s">
        <v>661</v>
      </c>
      <c r="C331" s="111" t="s">
        <v>657</v>
      </c>
      <c r="D331" s="121">
        <v>4</v>
      </c>
      <c r="E331" s="104"/>
      <c r="G331" s="101">
        <v>4094.9999999999995</v>
      </c>
    </row>
    <row r="332" spans="1:7" s="102" customFormat="1" x14ac:dyDescent="0.2">
      <c r="A332" s="96">
        <f t="shared" si="6"/>
        <v>331</v>
      </c>
      <c r="B332" s="113" t="s">
        <v>652</v>
      </c>
      <c r="C332" s="120" t="s">
        <v>662</v>
      </c>
      <c r="D332" s="121">
        <v>4</v>
      </c>
      <c r="E332" s="104"/>
      <c r="F332" s="104"/>
      <c r="G332" s="101">
        <v>28840.5</v>
      </c>
    </row>
    <row r="333" spans="1:7" s="102" customFormat="1" ht="54" x14ac:dyDescent="0.2">
      <c r="A333" s="96">
        <f t="shared" si="6"/>
        <v>332</v>
      </c>
      <c r="B333" s="113" t="s">
        <v>663</v>
      </c>
      <c r="C333" s="111" t="s">
        <v>657</v>
      </c>
      <c r="D333" s="121">
        <v>4</v>
      </c>
      <c r="E333" s="104"/>
      <c r="G333" s="101">
        <v>7955.9999999999991</v>
      </c>
    </row>
    <row r="334" spans="1:7" s="102" customFormat="1" x14ac:dyDescent="0.2">
      <c r="A334" s="96">
        <f t="shared" si="6"/>
        <v>333</v>
      </c>
      <c r="B334" s="122" t="s">
        <v>664</v>
      </c>
      <c r="C334" s="120" t="s">
        <v>665</v>
      </c>
      <c r="D334" s="121">
        <v>4</v>
      </c>
      <c r="E334" s="104"/>
      <c r="F334" s="123"/>
      <c r="G334" s="101">
        <v>17901</v>
      </c>
    </row>
    <row r="335" spans="1:7" s="102" customFormat="1" x14ac:dyDescent="0.2">
      <c r="A335" s="96">
        <f t="shared" si="6"/>
        <v>334</v>
      </c>
      <c r="B335" s="122" t="s">
        <v>666</v>
      </c>
      <c r="C335" s="120" t="s">
        <v>667</v>
      </c>
      <c r="D335" s="121">
        <v>4</v>
      </c>
      <c r="E335" s="104"/>
      <c r="F335" s="124"/>
      <c r="G335" s="101">
        <v>17901</v>
      </c>
    </row>
    <row r="336" spans="1:7" s="102" customFormat="1" ht="54" x14ac:dyDescent="0.2">
      <c r="A336" s="96">
        <f t="shared" si="6"/>
        <v>335</v>
      </c>
      <c r="B336" s="125" t="s">
        <v>668</v>
      </c>
      <c r="C336" s="120" t="s">
        <v>669</v>
      </c>
      <c r="D336" s="121">
        <v>4</v>
      </c>
      <c r="E336" s="123"/>
      <c r="F336" s="123"/>
      <c r="G336" s="101">
        <v>4797</v>
      </c>
    </row>
    <row r="337" spans="1:7" s="102" customFormat="1" ht="234" x14ac:dyDescent="0.2">
      <c r="A337" s="96">
        <f t="shared" si="6"/>
        <v>336</v>
      </c>
      <c r="B337" s="125" t="s">
        <v>670</v>
      </c>
      <c r="C337" s="120" t="s">
        <v>671</v>
      </c>
      <c r="D337" s="126">
        <v>4</v>
      </c>
      <c r="E337" s="123"/>
      <c r="F337" s="123"/>
      <c r="G337" s="101">
        <v>7955.9999999999991</v>
      </c>
    </row>
    <row r="338" spans="1:7" s="102" customFormat="1" ht="54" x14ac:dyDescent="0.2">
      <c r="A338" s="96">
        <f t="shared" si="6"/>
        <v>337</v>
      </c>
      <c r="B338" s="125" t="s">
        <v>672</v>
      </c>
      <c r="C338" s="120" t="s">
        <v>673</v>
      </c>
      <c r="D338" s="121">
        <v>4</v>
      </c>
      <c r="E338" s="123"/>
      <c r="F338" s="123"/>
      <c r="G338" s="101">
        <v>7020</v>
      </c>
    </row>
    <row r="339" spans="1:7" s="102" customFormat="1" ht="36" x14ac:dyDescent="0.2">
      <c r="A339" s="96">
        <f t="shared" si="6"/>
        <v>338</v>
      </c>
      <c r="B339" s="125" t="s">
        <v>674</v>
      </c>
      <c r="C339" s="120" t="s">
        <v>675</v>
      </c>
      <c r="D339" s="121">
        <v>4</v>
      </c>
      <c r="E339" s="123"/>
      <c r="F339" s="123"/>
      <c r="G339" s="101">
        <v>6903</v>
      </c>
    </row>
    <row r="340" spans="1:7" s="102" customFormat="1" ht="234" x14ac:dyDescent="0.2">
      <c r="A340" s="96">
        <f t="shared" si="6"/>
        <v>339</v>
      </c>
      <c r="B340" s="125" t="s">
        <v>676</v>
      </c>
      <c r="C340" s="120" t="s">
        <v>677</v>
      </c>
      <c r="D340" s="126">
        <v>4</v>
      </c>
      <c r="E340" s="123"/>
      <c r="F340" s="123"/>
      <c r="G340" s="101">
        <v>11635.65</v>
      </c>
    </row>
    <row r="341" spans="1:7" s="102" customFormat="1" ht="54" x14ac:dyDescent="0.2">
      <c r="A341" s="96">
        <f t="shared" si="6"/>
        <v>340</v>
      </c>
      <c r="B341" s="125" t="s">
        <v>678</v>
      </c>
      <c r="C341" s="120" t="s">
        <v>679</v>
      </c>
      <c r="D341" s="121">
        <v>4</v>
      </c>
      <c r="E341" s="123"/>
      <c r="F341" s="123"/>
      <c r="G341" s="101">
        <v>4914</v>
      </c>
    </row>
    <row r="342" spans="1:7" s="102" customFormat="1" ht="216" x14ac:dyDescent="0.2">
      <c r="A342" s="96">
        <f t="shared" si="6"/>
        <v>341</v>
      </c>
      <c r="B342" s="125" t="s">
        <v>680</v>
      </c>
      <c r="C342" s="120" t="s">
        <v>681</v>
      </c>
      <c r="D342" s="126">
        <v>4</v>
      </c>
      <c r="E342" s="123"/>
      <c r="F342" s="123"/>
      <c r="G342" s="101">
        <v>2925</v>
      </c>
    </row>
    <row r="343" spans="1:7" s="102" customFormat="1" ht="54" x14ac:dyDescent="0.2">
      <c r="A343" s="96">
        <f t="shared" si="6"/>
        <v>342</v>
      </c>
      <c r="B343" s="125" t="s">
        <v>682</v>
      </c>
      <c r="C343" s="120" t="s">
        <v>683</v>
      </c>
      <c r="D343" s="121">
        <v>4</v>
      </c>
      <c r="E343" s="127"/>
      <c r="F343" s="127"/>
      <c r="G343" s="101">
        <v>3159</v>
      </c>
    </row>
    <row r="344" spans="1:7" s="102" customFormat="1" ht="54" x14ac:dyDescent="0.2">
      <c r="A344" s="96">
        <f t="shared" si="6"/>
        <v>343</v>
      </c>
      <c r="B344" s="125" t="s">
        <v>684</v>
      </c>
      <c r="C344" s="120" t="s">
        <v>685</v>
      </c>
      <c r="D344" s="121">
        <v>4</v>
      </c>
      <c r="E344" s="104"/>
      <c r="F344" s="104"/>
      <c r="G344" s="101">
        <v>5616</v>
      </c>
    </row>
    <row r="345" spans="1:7" s="102" customFormat="1" ht="54" x14ac:dyDescent="0.2">
      <c r="A345" s="96">
        <f t="shared" si="6"/>
        <v>344</v>
      </c>
      <c r="B345" s="125" t="s">
        <v>686</v>
      </c>
      <c r="C345" s="120" t="s">
        <v>687</v>
      </c>
      <c r="D345" s="121">
        <v>4</v>
      </c>
      <c r="E345" s="104"/>
      <c r="F345" s="104"/>
      <c r="G345" s="101">
        <v>3393</v>
      </c>
    </row>
    <row r="346" spans="1:7" s="102" customFormat="1" ht="54" x14ac:dyDescent="0.2">
      <c r="A346" s="96">
        <f t="shared" si="6"/>
        <v>345</v>
      </c>
      <c r="B346" s="125" t="s">
        <v>688</v>
      </c>
      <c r="C346" s="98" t="s">
        <v>689</v>
      </c>
      <c r="D346" s="121">
        <v>4</v>
      </c>
      <c r="E346" s="123"/>
      <c r="F346" s="128"/>
      <c r="G346" s="101">
        <v>3276</v>
      </c>
    </row>
    <row r="347" spans="1:7" s="102" customFormat="1" ht="54" x14ac:dyDescent="0.2">
      <c r="A347" s="96">
        <f t="shared" si="6"/>
        <v>346</v>
      </c>
      <c r="B347" s="125" t="s">
        <v>690</v>
      </c>
      <c r="C347" s="111" t="s">
        <v>691</v>
      </c>
      <c r="D347" s="121">
        <v>4</v>
      </c>
      <c r="E347" s="123"/>
      <c r="F347" s="128"/>
      <c r="G347" s="101">
        <v>5733</v>
      </c>
    </row>
    <row r="348" spans="1:7" s="102" customFormat="1" ht="54" x14ac:dyDescent="0.2">
      <c r="A348" s="96">
        <f t="shared" si="6"/>
        <v>347</v>
      </c>
      <c r="B348" s="125" t="s">
        <v>692</v>
      </c>
      <c r="C348" s="111" t="s">
        <v>693</v>
      </c>
      <c r="D348" s="121">
        <v>4</v>
      </c>
      <c r="E348" s="123"/>
      <c r="F348" s="128"/>
      <c r="G348" s="101">
        <v>15912</v>
      </c>
    </row>
    <row r="349" spans="1:7" s="102" customFormat="1" ht="54" x14ac:dyDescent="0.2">
      <c r="A349" s="96">
        <f t="shared" si="6"/>
        <v>348</v>
      </c>
      <c r="B349" s="125" t="s">
        <v>694</v>
      </c>
      <c r="C349" s="111" t="s">
        <v>695</v>
      </c>
      <c r="D349" s="121">
        <v>4</v>
      </c>
      <c r="E349" s="123"/>
      <c r="F349" s="128"/>
      <c r="G349" s="101">
        <v>5382</v>
      </c>
    </row>
    <row r="350" spans="1:7" s="102" customFormat="1" ht="54" x14ac:dyDescent="0.2">
      <c r="A350" s="96">
        <f t="shared" si="6"/>
        <v>349</v>
      </c>
      <c r="B350" s="125" t="s">
        <v>696</v>
      </c>
      <c r="C350" s="111" t="s">
        <v>697</v>
      </c>
      <c r="D350" s="121">
        <v>4</v>
      </c>
      <c r="E350" s="123"/>
      <c r="F350" s="128"/>
      <c r="G350" s="101">
        <v>14625</v>
      </c>
    </row>
    <row r="351" spans="1:7" s="102" customFormat="1" ht="36" x14ac:dyDescent="0.2">
      <c r="A351" s="96">
        <f t="shared" si="6"/>
        <v>350</v>
      </c>
      <c r="B351" s="125" t="s">
        <v>698</v>
      </c>
      <c r="C351" s="111" t="s">
        <v>699</v>
      </c>
      <c r="D351" s="121">
        <v>4</v>
      </c>
      <c r="E351" s="123"/>
      <c r="F351" s="124"/>
      <c r="G351" s="101">
        <v>760.5</v>
      </c>
    </row>
    <row r="352" spans="1:7" s="102" customFormat="1" ht="36" x14ac:dyDescent="0.2">
      <c r="A352" s="96">
        <f t="shared" si="6"/>
        <v>351</v>
      </c>
      <c r="B352" s="125" t="s">
        <v>700</v>
      </c>
      <c r="C352" s="111" t="s">
        <v>701</v>
      </c>
      <c r="D352" s="121">
        <v>4</v>
      </c>
      <c r="E352" s="123"/>
      <c r="F352" s="124"/>
      <c r="G352" s="101">
        <v>468</v>
      </c>
    </row>
    <row r="353" spans="1:7" s="102" customFormat="1" ht="54" x14ac:dyDescent="0.2">
      <c r="A353" s="96">
        <f t="shared" si="6"/>
        <v>352</v>
      </c>
      <c r="B353" s="125" t="s">
        <v>702</v>
      </c>
      <c r="C353" s="111" t="s">
        <v>703</v>
      </c>
      <c r="D353" s="121">
        <v>4</v>
      </c>
      <c r="E353" s="123"/>
      <c r="F353" s="128"/>
      <c r="G353" s="101">
        <v>18447.974999999999</v>
      </c>
    </row>
    <row r="354" spans="1:7" s="102" customFormat="1" ht="54" x14ac:dyDescent="0.2">
      <c r="A354" s="96">
        <f t="shared" si="6"/>
        <v>353</v>
      </c>
      <c r="B354" s="125" t="s">
        <v>704</v>
      </c>
      <c r="C354" s="111" t="s">
        <v>705</v>
      </c>
      <c r="D354" s="121">
        <v>4</v>
      </c>
      <c r="E354" s="123"/>
      <c r="F354" s="123"/>
      <c r="G354" s="101">
        <v>1146.5999999999999</v>
      </c>
    </row>
    <row r="355" spans="1:7" s="102" customFormat="1" ht="54" x14ac:dyDescent="0.2">
      <c r="A355" s="96">
        <f t="shared" si="6"/>
        <v>354</v>
      </c>
      <c r="B355" s="125" t="s">
        <v>706</v>
      </c>
      <c r="C355" s="111" t="s">
        <v>707</v>
      </c>
      <c r="D355" s="121">
        <v>4</v>
      </c>
      <c r="E355" s="123"/>
      <c r="F355" s="124"/>
      <c r="G355" s="101">
        <v>760.5</v>
      </c>
    </row>
    <row r="356" spans="1:7" s="102" customFormat="1" ht="36" x14ac:dyDescent="0.2">
      <c r="A356" s="96">
        <f t="shared" si="6"/>
        <v>355</v>
      </c>
      <c r="B356" s="125" t="s">
        <v>708</v>
      </c>
      <c r="C356" s="111" t="s">
        <v>709</v>
      </c>
      <c r="D356" s="121">
        <v>4</v>
      </c>
      <c r="E356" s="123"/>
      <c r="F356" s="124"/>
      <c r="G356" s="101">
        <v>14040</v>
      </c>
    </row>
    <row r="357" spans="1:7" s="102" customFormat="1" ht="90" x14ac:dyDescent="0.2">
      <c r="A357" s="96">
        <f t="shared" si="6"/>
        <v>356</v>
      </c>
      <c r="B357" s="125" t="s">
        <v>710</v>
      </c>
      <c r="C357" s="120" t="s">
        <v>711</v>
      </c>
      <c r="D357" s="126">
        <v>4</v>
      </c>
      <c r="E357" s="123"/>
      <c r="F357" s="123"/>
      <c r="G357" s="101">
        <v>3761.7372</v>
      </c>
    </row>
    <row r="358" spans="1:7" s="102" customFormat="1" ht="36" x14ac:dyDescent="0.2">
      <c r="A358" s="96">
        <f t="shared" si="6"/>
        <v>357</v>
      </c>
      <c r="B358" s="122" t="s">
        <v>712</v>
      </c>
      <c r="C358" s="120" t="s">
        <v>713</v>
      </c>
      <c r="D358" s="121">
        <v>4</v>
      </c>
      <c r="E358" s="123"/>
      <c r="F358" s="123"/>
      <c r="G358" s="101">
        <v>35503.65</v>
      </c>
    </row>
    <row r="359" spans="1:7" s="102" customFormat="1" ht="36" x14ac:dyDescent="0.2">
      <c r="A359" s="96">
        <f t="shared" si="6"/>
        <v>358</v>
      </c>
      <c r="B359" s="122" t="s">
        <v>714</v>
      </c>
      <c r="C359" s="120" t="s">
        <v>715</v>
      </c>
      <c r="D359" s="121">
        <v>4</v>
      </c>
      <c r="E359" s="123"/>
      <c r="F359" s="123"/>
      <c r="G359" s="101">
        <v>25359.75</v>
      </c>
    </row>
    <row r="360" spans="1:7" s="102" customFormat="1" ht="90" x14ac:dyDescent="0.2">
      <c r="A360" s="96">
        <f t="shared" si="6"/>
        <v>359</v>
      </c>
      <c r="B360" s="125" t="s">
        <v>716</v>
      </c>
      <c r="C360" s="120" t="s">
        <v>717</v>
      </c>
      <c r="D360" s="126">
        <v>4</v>
      </c>
      <c r="E360" s="123"/>
      <c r="F360" s="123"/>
      <c r="G360" s="101">
        <v>9007.3619999999992</v>
      </c>
    </row>
    <row r="361" spans="1:7" s="102" customFormat="1" ht="36" x14ac:dyDescent="0.2">
      <c r="A361" s="96">
        <f t="shared" si="6"/>
        <v>360</v>
      </c>
      <c r="B361" s="122" t="s">
        <v>718</v>
      </c>
      <c r="C361" s="120" t="s">
        <v>719</v>
      </c>
      <c r="D361" s="121">
        <v>4</v>
      </c>
      <c r="E361" s="123"/>
      <c r="F361" s="123"/>
      <c r="G361" s="101">
        <v>14539.589999999998</v>
      </c>
    </row>
    <row r="362" spans="1:7" s="102" customFormat="1" ht="90" x14ac:dyDescent="0.2">
      <c r="A362" s="96">
        <f t="shared" si="6"/>
        <v>361</v>
      </c>
      <c r="B362" s="125" t="s">
        <v>720</v>
      </c>
      <c r="C362" s="120" t="s">
        <v>721</v>
      </c>
      <c r="D362" s="126">
        <v>4</v>
      </c>
      <c r="E362" s="123"/>
      <c r="F362" s="123"/>
      <c r="G362" s="101">
        <v>8072.9999999999991</v>
      </c>
    </row>
    <row r="363" spans="1:7" s="102" customFormat="1" ht="36" x14ac:dyDescent="0.2">
      <c r="A363" s="96">
        <f t="shared" si="6"/>
        <v>362</v>
      </c>
      <c r="B363" s="122" t="s">
        <v>722</v>
      </c>
      <c r="C363" s="120" t="s">
        <v>723</v>
      </c>
      <c r="D363" s="121">
        <v>4</v>
      </c>
      <c r="E363" s="123"/>
      <c r="F363" s="123"/>
      <c r="G363" s="101">
        <v>34807.5</v>
      </c>
    </row>
    <row r="364" spans="1:7" s="102" customFormat="1" ht="72" x14ac:dyDescent="0.2">
      <c r="A364" s="96">
        <f t="shared" si="6"/>
        <v>363</v>
      </c>
      <c r="B364" s="125" t="s">
        <v>724</v>
      </c>
      <c r="C364" s="120" t="s">
        <v>725</v>
      </c>
      <c r="D364" s="126">
        <v>4</v>
      </c>
      <c r="E364" s="123"/>
      <c r="F364" s="123"/>
      <c r="G364" s="101">
        <v>10179</v>
      </c>
    </row>
    <row r="365" spans="1:7" s="102" customFormat="1" ht="36" x14ac:dyDescent="0.2">
      <c r="A365" s="96">
        <f t="shared" si="6"/>
        <v>364</v>
      </c>
      <c r="B365" s="125" t="s">
        <v>726</v>
      </c>
      <c r="C365" s="120" t="s">
        <v>727</v>
      </c>
      <c r="D365" s="126">
        <v>4</v>
      </c>
      <c r="E365" s="123"/>
      <c r="F365" s="123"/>
      <c r="G365" s="101">
        <v>11232</v>
      </c>
    </row>
    <row r="366" spans="1:7" s="102" customFormat="1" ht="126" x14ac:dyDescent="0.2">
      <c r="A366" s="96">
        <f t="shared" si="6"/>
        <v>365</v>
      </c>
      <c r="B366" s="105" t="s">
        <v>728</v>
      </c>
      <c r="C366" s="129" t="s">
        <v>729</v>
      </c>
      <c r="D366" s="121">
        <v>4</v>
      </c>
      <c r="G366" s="101">
        <v>9945</v>
      </c>
    </row>
    <row r="367" spans="1:7" s="102" customFormat="1" ht="126" x14ac:dyDescent="0.2">
      <c r="A367" s="96">
        <f t="shared" si="6"/>
        <v>366</v>
      </c>
      <c r="B367" s="105" t="s">
        <v>730</v>
      </c>
      <c r="C367" s="129" t="s">
        <v>729</v>
      </c>
      <c r="D367" s="121">
        <v>4</v>
      </c>
      <c r="G367" s="101">
        <v>6786</v>
      </c>
    </row>
    <row r="368" spans="1:7" s="102" customFormat="1" ht="126" x14ac:dyDescent="0.2">
      <c r="A368" s="96">
        <f t="shared" si="6"/>
        <v>367</v>
      </c>
      <c r="B368" s="105" t="s">
        <v>731</v>
      </c>
      <c r="C368" s="129" t="s">
        <v>729</v>
      </c>
      <c r="D368" s="121">
        <v>4</v>
      </c>
      <c r="G368" s="101">
        <v>11115</v>
      </c>
    </row>
    <row r="369" spans="1:7" s="102" customFormat="1" ht="126" x14ac:dyDescent="0.2">
      <c r="A369" s="96">
        <f t="shared" si="6"/>
        <v>368</v>
      </c>
      <c r="B369" s="105" t="s">
        <v>732</v>
      </c>
      <c r="C369" s="129" t="s">
        <v>729</v>
      </c>
      <c r="D369" s="121">
        <v>4</v>
      </c>
      <c r="G369" s="101">
        <v>8658</v>
      </c>
    </row>
    <row r="370" spans="1:7" s="102" customFormat="1" ht="126" x14ac:dyDescent="0.2">
      <c r="A370" s="96">
        <f t="shared" si="6"/>
        <v>369</v>
      </c>
      <c r="B370" s="105" t="s">
        <v>733</v>
      </c>
      <c r="C370" s="129" t="s">
        <v>729</v>
      </c>
      <c r="D370" s="121">
        <v>4</v>
      </c>
      <c r="G370" s="101">
        <v>10413</v>
      </c>
    </row>
    <row r="371" spans="1:7" s="102" customFormat="1" ht="126" x14ac:dyDescent="0.2">
      <c r="A371" s="96">
        <f t="shared" si="6"/>
        <v>370</v>
      </c>
      <c r="B371" s="105" t="s">
        <v>734</v>
      </c>
      <c r="C371" s="129" t="s">
        <v>729</v>
      </c>
      <c r="D371" s="121">
        <v>4</v>
      </c>
      <c r="G371" s="101">
        <v>13455</v>
      </c>
    </row>
    <row r="372" spans="1:7" s="102" customFormat="1" ht="126" x14ac:dyDescent="0.2">
      <c r="A372" s="96">
        <f t="shared" si="6"/>
        <v>371</v>
      </c>
      <c r="B372" s="105" t="s">
        <v>735</v>
      </c>
      <c r="C372" s="129" t="s">
        <v>729</v>
      </c>
      <c r="D372" s="121">
        <v>4</v>
      </c>
      <c r="G372" s="101">
        <v>4446</v>
      </c>
    </row>
    <row r="373" spans="1:7" s="102" customFormat="1" ht="126" x14ac:dyDescent="0.2">
      <c r="A373" s="96">
        <f t="shared" si="6"/>
        <v>372</v>
      </c>
      <c r="B373" s="105" t="s">
        <v>736</v>
      </c>
      <c r="C373" s="129" t="s">
        <v>729</v>
      </c>
      <c r="D373" s="121">
        <v>4</v>
      </c>
      <c r="G373" s="101">
        <v>5616</v>
      </c>
    </row>
    <row r="374" spans="1:7" s="102" customFormat="1" ht="69.75" customHeight="1" x14ac:dyDescent="0.2">
      <c r="A374" s="96">
        <f t="shared" si="6"/>
        <v>373</v>
      </c>
      <c r="B374" s="105" t="s">
        <v>737</v>
      </c>
      <c r="C374" s="129" t="s">
        <v>729</v>
      </c>
      <c r="D374" s="121">
        <v>4</v>
      </c>
      <c r="G374" s="101">
        <v>8775</v>
      </c>
    </row>
    <row r="375" spans="1:7" s="102" customFormat="1" ht="126" x14ac:dyDescent="0.2">
      <c r="A375" s="96">
        <f t="shared" si="6"/>
        <v>374</v>
      </c>
      <c r="B375" s="105" t="s">
        <v>738</v>
      </c>
      <c r="C375" s="129" t="s">
        <v>729</v>
      </c>
      <c r="D375" s="121">
        <v>4</v>
      </c>
      <c r="G375" s="101">
        <v>11115</v>
      </c>
    </row>
    <row r="376" spans="1:7" s="102" customFormat="1" ht="126" x14ac:dyDescent="0.2">
      <c r="A376" s="96">
        <f t="shared" si="6"/>
        <v>375</v>
      </c>
      <c r="B376" s="105" t="s">
        <v>739</v>
      </c>
      <c r="C376" s="129" t="s">
        <v>729</v>
      </c>
      <c r="D376" s="121">
        <v>4</v>
      </c>
      <c r="G376" s="101">
        <v>3276</v>
      </c>
    </row>
    <row r="377" spans="1:7" s="102" customFormat="1" ht="126" x14ac:dyDescent="0.2">
      <c r="A377" s="96">
        <f t="shared" si="6"/>
        <v>376</v>
      </c>
      <c r="B377" s="105" t="s">
        <v>740</v>
      </c>
      <c r="C377" s="129" t="s">
        <v>729</v>
      </c>
      <c r="D377" s="121">
        <v>4</v>
      </c>
      <c r="G377" s="101">
        <v>4329</v>
      </c>
    </row>
    <row r="378" spans="1:7" s="102" customFormat="1" ht="126" x14ac:dyDescent="0.2">
      <c r="A378" s="96">
        <f t="shared" si="6"/>
        <v>377</v>
      </c>
      <c r="B378" s="105" t="s">
        <v>741</v>
      </c>
      <c r="C378" s="129" t="s">
        <v>729</v>
      </c>
      <c r="D378" s="121">
        <v>4</v>
      </c>
      <c r="G378" s="101">
        <v>5733</v>
      </c>
    </row>
    <row r="379" spans="1:7" s="102" customFormat="1" ht="126" x14ac:dyDescent="0.2">
      <c r="A379" s="96">
        <f t="shared" si="6"/>
        <v>378</v>
      </c>
      <c r="B379" s="105" t="s">
        <v>742</v>
      </c>
      <c r="C379" s="129" t="s">
        <v>729</v>
      </c>
      <c r="D379" s="121">
        <v>4</v>
      </c>
      <c r="G379" s="101">
        <v>7604.9999999999991</v>
      </c>
    </row>
    <row r="380" spans="1:7" s="102" customFormat="1" ht="126" x14ac:dyDescent="0.2">
      <c r="A380" s="96">
        <f t="shared" si="6"/>
        <v>379</v>
      </c>
      <c r="B380" s="122" t="s">
        <v>743</v>
      </c>
      <c r="C380" s="129" t="s">
        <v>729</v>
      </c>
      <c r="D380" s="121">
        <v>4</v>
      </c>
      <c r="G380" s="101">
        <v>2223</v>
      </c>
    </row>
    <row r="381" spans="1:7" s="102" customFormat="1" ht="126" x14ac:dyDescent="0.2">
      <c r="A381" s="96">
        <f t="shared" si="6"/>
        <v>380</v>
      </c>
      <c r="B381" s="122" t="s">
        <v>744</v>
      </c>
      <c r="C381" s="129" t="s">
        <v>729</v>
      </c>
      <c r="D381" s="121">
        <v>4</v>
      </c>
      <c r="G381" s="101">
        <v>2574</v>
      </c>
    </row>
    <row r="382" spans="1:7" s="102" customFormat="1" ht="126" x14ac:dyDescent="0.2">
      <c r="A382" s="96">
        <f t="shared" si="6"/>
        <v>381</v>
      </c>
      <c r="B382" s="122" t="s">
        <v>745</v>
      </c>
      <c r="C382" s="129" t="s">
        <v>729</v>
      </c>
      <c r="D382" s="121">
        <v>4</v>
      </c>
      <c r="G382" s="101">
        <v>4446</v>
      </c>
    </row>
    <row r="383" spans="1:7" s="102" customFormat="1" ht="126" x14ac:dyDescent="0.2">
      <c r="A383" s="96">
        <f t="shared" ref="A383:A446" si="7">A382+1</f>
        <v>382</v>
      </c>
      <c r="B383" s="122" t="s">
        <v>746</v>
      </c>
      <c r="C383" s="129" t="s">
        <v>729</v>
      </c>
      <c r="D383" s="121">
        <v>4</v>
      </c>
      <c r="E383" s="104"/>
      <c r="F383" s="104"/>
      <c r="G383" s="101">
        <v>11115</v>
      </c>
    </row>
    <row r="384" spans="1:7" s="102" customFormat="1" ht="108" x14ac:dyDescent="0.2">
      <c r="A384" s="96">
        <f t="shared" si="7"/>
        <v>383</v>
      </c>
      <c r="B384" s="122" t="s">
        <v>747</v>
      </c>
      <c r="C384" s="111" t="s">
        <v>748</v>
      </c>
      <c r="D384" s="121">
        <v>4</v>
      </c>
      <c r="E384" s="104"/>
      <c r="F384" s="104"/>
      <c r="G384" s="101">
        <v>14040</v>
      </c>
    </row>
    <row r="385" spans="1:7" s="102" customFormat="1" ht="108" x14ac:dyDescent="0.2">
      <c r="A385" s="96">
        <f t="shared" si="7"/>
        <v>384</v>
      </c>
      <c r="B385" s="122" t="s">
        <v>749</v>
      </c>
      <c r="C385" s="111" t="s">
        <v>748</v>
      </c>
      <c r="D385" s="121">
        <v>4</v>
      </c>
      <c r="E385" s="104"/>
      <c r="F385" s="104"/>
      <c r="G385" s="101">
        <v>14625</v>
      </c>
    </row>
    <row r="386" spans="1:7" s="102" customFormat="1" ht="108" x14ac:dyDescent="0.2">
      <c r="A386" s="96">
        <f t="shared" si="7"/>
        <v>385</v>
      </c>
      <c r="B386" s="122" t="s">
        <v>750</v>
      </c>
      <c r="C386" s="111" t="s">
        <v>748</v>
      </c>
      <c r="D386" s="130">
        <v>4</v>
      </c>
      <c r="E386" s="104"/>
      <c r="F386" s="104"/>
      <c r="G386" s="101">
        <v>7604.9999999999991</v>
      </c>
    </row>
    <row r="387" spans="1:7" s="102" customFormat="1" ht="108" x14ac:dyDescent="0.2">
      <c r="A387" s="96">
        <f t="shared" si="7"/>
        <v>386</v>
      </c>
      <c r="B387" s="122" t="s">
        <v>751</v>
      </c>
      <c r="C387" s="111" t="s">
        <v>748</v>
      </c>
      <c r="D387" s="130">
        <v>4</v>
      </c>
      <c r="E387" s="104"/>
      <c r="F387" s="104"/>
      <c r="G387" s="101">
        <v>7604.9999999999991</v>
      </c>
    </row>
    <row r="388" spans="1:7" s="102" customFormat="1" ht="108" x14ac:dyDescent="0.2">
      <c r="A388" s="96">
        <f t="shared" si="7"/>
        <v>387</v>
      </c>
      <c r="B388" s="122" t="s">
        <v>752</v>
      </c>
      <c r="C388" s="111" t="s">
        <v>748</v>
      </c>
      <c r="D388" s="130">
        <v>4</v>
      </c>
      <c r="E388" s="104"/>
      <c r="F388" s="104"/>
      <c r="G388" s="101">
        <v>9360</v>
      </c>
    </row>
    <row r="389" spans="1:7" s="102" customFormat="1" ht="108" x14ac:dyDescent="0.2">
      <c r="A389" s="96">
        <f t="shared" si="7"/>
        <v>388</v>
      </c>
      <c r="B389" s="122" t="s">
        <v>753</v>
      </c>
      <c r="C389" s="111" t="s">
        <v>748</v>
      </c>
      <c r="D389" s="130">
        <v>4</v>
      </c>
      <c r="E389" s="104"/>
      <c r="F389" s="104"/>
      <c r="G389" s="101">
        <v>9360</v>
      </c>
    </row>
    <row r="390" spans="1:7" s="102" customFormat="1" ht="108" x14ac:dyDescent="0.2">
      <c r="A390" s="96">
        <f t="shared" si="7"/>
        <v>389</v>
      </c>
      <c r="B390" s="122" t="s">
        <v>754</v>
      </c>
      <c r="C390" s="111" t="s">
        <v>748</v>
      </c>
      <c r="D390" s="121">
        <v>4</v>
      </c>
      <c r="E390" s="104"/>
      <c r="F390" s="104"/>
      <c r="G390" s="101">
        <v>13455</v>
      </c>
    </row>
    <row r="391" spans="1:7" s="102" customFormat="1" ht="108" x14ac:dyDescent="0.2">
      <c r="A391" s="96">
        <f t="shared" si="7"/>
        <v>390</v>
      </c>
      <c r="B391" s="122" t="s">
        <v>755</v>
      </c>
      <c r="C391" s="111" t="s">
        <v>748</v>
      </c>
      <c r="D391" s="130">
        <v>4</v>
      </c>
      <c r="E391" s="104"/>
      <c r="F391" s="104"/>
      <c r="G391" s="101">
        <v>6435</v>
      </c>
    </row>
    <row r="392" spans="1:7" s="102" customFormat="1" ht="108" x14ac:dyDescent="0.2">
      <c r="A392" s="96">
        <f t="shared" si="7"/>
        <v>391</v>
      </c>
      <c r="B392" s="122" t="s">
        <v>756</v>
      </c>
      <c r="C392" s="111" t="s">
        <v>748</v>
      </c>
      <c r="D392" s="130">
        <v>4</v>
      </c>
      <c r="E392" s="104"/>
      <c r="F392" s="104"/>
      <c r="G392" s="101">
        <v>6435</v>
      </c>
    </row>
    <row r="393" spans="1:7" s="102" customFormat="1" ht="108" x14ac:dyDescent="0.2">
      <c r="A393" s="96">
        <f t="shared" si="7"/>
        <v>392</v>
      </c>
      <c r="B393" s="122" t="s">
        <v>757</v>
      </c>
      <c r="C393" s="111" t="s">
        <v>748</v>
      </c>
      <c r="D393" s="130">
        <v>4</v>
      </c>
      <c r="E393" s="104"/>
      <c r="F393" s="104"/>
      <c r="G393" s="101">
        <v>8775</v>
      </c>
    </row>
    <row r="394" spans="1:7" s="102" customFormat="1" ht="108" x14ac:dyDescent="0.2">
      <c r="A394" s="96">
        <f t="shared" si="7"/>
        <v>393</v>
      </c>
      <c r="B394" s="122" t="s">
        <v>758</v>
      </c>
      <c r="C394" s="111" t="s">
        <v>748</v>
      </c>
      <c r="D394" s="130">
        <v>4</v>
      </c>
      <c r="E394" s="104"/>
      <c r="F394" s="104"/>
      <c r="G394" s="101">
        <v>8775</v>
      </c>
    </row>
    <row r="395" spans="1:7" s="102" customFormat="1" ht="108" x14ac:dyDescent="0.2">
      <c r="A395" s="96">
        <f t="shared" si="7"/>
        <v>394</v>
      </c>
      <c r="B395" s="122" t="s">
        <v>759</v>
      </c>
      <c r="C395" s="111" t="s">
        <v>748</v>
      </c>
      <c r="D395" s="121">
        <v>4</v>
      </c>
      <c r="E395" s="104"/>
      <c r="F395" s="104"/>
      <c r="G395" s="101">
        <v>13455</v>
      </c>
    </row>
    <row r="396" spans="1:7" s="102" customFormat="1" ht="108" x14ac:dyDescent="0.2">
      <c r="A396" s="96">
        <f t="shared" si="7"/>
        <v>395</v>
      </c>
      <c r="B396" s="122" t="s">
        <v>760</v>
      </c>
      <c r="C396" s="111" t="s">
        <v>748</v>
      </c>
      <c r="D396" s="130">
        <v>4</v>
      </c>
      <c r="E396" s="104"/>
      <c r="F396" s="104"/>
      <c r="G396" s="101">
        <v>8775</v>
      </c>
    </row>
    <row r="397" spans="1:7" s="102" customFormat="1" ht="108" x14ac:dyDescent="0.2">
      <c r="A397" s="96">
        <f t="shared" si="7"/>
        <v>396</v>
      </c>
      <c r="B397" s="122" t="s">
        <v>761</v>
      </c>
      <c r="C397" s="111" t="s">
        <v>748</v>
      </c>
      <c r="D397" s="130">
        <v>4</v>
      </c>
      <c r="E397" s="104"/>
      <c r="F397" s="104"/>
      <c r="G397" s="101">
        <v>8775</v>
      </c>
    </row>
    <row r="398" spans="1:7" s="102" customFormat="1" x14ac:dyDescent="0.2">
      <c r="A398" s="96">
        <f t="shared" si="7"/>
        <v>397</v>
      </c>
      <c r="B398" s="105" t="s">
        <v>762</v>
      </c>
      <c r="C398" s="111" t="s">
        <v>763</v>
      </c>
      <c r="D398" s="121">
        <v>4</v>
      </c>
      <c r="G398" s="101">
        <v>1287</v>
      </c>
    </row>
    <row r="399" spans="1:7" s="102" customFormat="1" x14ac:dyDescent="0.2">
      <c r="A399" s="96">
        <f t="shared" si="7"/>
        <v>398</v>
      </c>
      <c r="B399" s="105" t="s">
        <v>764</v>
      </c>
      <c r="C399" s="111" t="s">
        <v>763</v>
      </c>
      <c r="D399" s="121">
        <v>4</v>
      </c>
      <c r="G399" s="101">
        <v>1521</v>
      </c>
    </row>
    <row r="400" spans="1:7" s="102" customFormat="1" x14ac:dyDescent="0.2">
      <c r="A400" s="96">
        <f t="shared" si="7"/>
        <v>399</v>
      </c>
      <c r="B400" s="105" t="s">
        <v>765</v>
      </c>
      <c r="C400" s="111" t="s">
        <v>763</v>
      </c>
      <c r="D400" s="121">
        <v>4</v>
      </c>
      <c r="G400" s="101">
        <v>3276</v>
      </c>
    </row>
    <row r="401" spans="1:7" s="102" customFormat="1" x14ac:dyDescent="0.2">
      <c r="A401" s="96">
        <f t="shared" si="7"/>
        <v>400</v>
      </c>
      <c r="B401" s="105" t="s">
        <v>766</v>
      </c>
      <c r="C401" s="111" t="s">
        <v>763</v>
      </c>
      <c r="D401" s="121">
        <v>4</v>
      </c>
      <c r="G401" s="101">
        <v>4797</v>
      </c>
    </row>
    <row r="402" spans="1:7" s="102" customFormat="1" x14ac:dyDescent="0.2">
      <c r="A402" s="96">
        <f t="shared" si="7"/>
        <v>401</v>
      </c>
      <c r="B402" s="105" t="s">
        <v>767</v>
      </c>
      <c r="C402" s="111" t="s">
        <v>768</v>
      </c>
      <c r="D402" s="121">
        <v>4</v>
      </c>
      <c r="G402" s="101">
        <v>14040</v>
      </c>
    </row>
    <row r="403" spans="1:7" s="102" customFormat="1" x14ac:dyDescent="0.2">
      <c r="A403" s="96">
        <f t="shared" si="7"/>
        <v>402</v>
      </c>
      <c r="B403" s="131" t="s">
        <v>769</v>
      </c>
      <c r="C403" s="132" t="s">
        <v>770</v>
      </c>
      <c r="D403" s="121">
        <v>4</v>
      </c>
      <c r="E403" s="104"/>
      <c r="F403" s="104"/>
      <c r="G403" s="101">
        <v>2457</v>
      </c>
    </row>
    <row r="404" spans="1:7" s="102" customFormat="1" ht="36" x14ac:dyDescent="0.2">
      <c r="A404" s="96">
        <f t="shared" si="7"/>
        <v>403</v>
      </c>
      <c r="B404" s="131" t="s">
        <v>771</v>
      </c>
      <c r="C404" s="132" t="s">
        <v>772</v>
      </c>
      <c r="D404" s="121">
        <v>4</v>
      </c>
      <c r="E404" s="104"/>
      <c r="F404" s="104"/>
      <c r="G404" s="101">
        <v>7604.9999999999991</v>
      </c>
    </row>
    <row r="405" spans="1:7" s="102" customFormat="1" ht="36" x14ac:dyDescent="0.2">
      <c r="A405" s="96">
        <f t="shared" si="7"/>
        <v>404</v>
      </c>
      <c r="B405" s="131" t="s">
        <v>773</v>
      </c>
      <c r="C405" s="132" t="s">
        <v>774</v>
      </c>
      <c r="D405" s="121">
        <v>4</v>
      </c>
      <c r="E405" s="104"/>
      <c r="F405" s="104"/>
      <c r="G405" s="101">
        <v>20138.625</v>
      </c>
    </row>
    <row r="406" spans="1:7" s="102" customFormat="1" ht="36" x14ac:dyDescent="0.2">
      <c r="A406" s="96">
        <f t="shared" si="7"/>
        <v>405</v>
      </c>
      <c r="B406" s="131" t="s">
        <v>775</v>
      </c>
      <c r="C406" s="132" t="s">
        <v>776</v>
      </c>
      <c r="D406" s="121">
        <v>4</v>
      </c>
      <c r="E406" s="104"/>
      <c r="F406" s="104"/>
      <c r="G406" s="101">
        <v>34807.5</v>
      </c>
    </row>
    <row r="407" spans="1:7" s="102" customFormat="1" ht="36" x14ac:dyDescent="0.2">
      <c r="A407" s="96">
        <f t="shared" si="7"/>
        <v>406</v>
      </c>
      <c r="B407" s="131" t="s">
        <v>777</v>
      </c>
      <c r="C407" s="132" t="s">
        <v>778</v>
      </c>
      <c r="D407" s="121">
        <v>4</v>
      </c>
      <c r="E407" s="104"/>
      <c r="F407" s="104"/>
      <c r="G407" s="101">
        <v>24862.5</v>
      </c>
    </row>
    <row r="408" spans="1:7" s="102" customFormat="1" ht="36" x14ac:dyDescent="0.2">
      <c r="A408" s="96">
        <f t="shared" si="7"/>
        <v>407</v>
      </c>
      <c r="B408" s="131" t="s">
        <v>779</v>
      </c>
      <c r="C408" s="132" t="s">
        <v>780</v>
      </c>
      <c r="D408" s="121">
        <v>4</v>
      </c>
      <c r="E408" s="104"/>
      <c r="F408" s="104"/>
      <c r="G408" s="101">
        <v>41769</v>
      </c>
    </row>
    <row r="409" spans="1:7" s="102" customFormat="1" x14ac:dyDescent="0.2">
      <c r="A409" s="96">
        <f t="shared" si="7"/>
        <v>408</v>
      </c>
      <c r="B409" s="131" t="s">
        <v>781</v>
      </c>
      <c r="C409" s="132" t="s">
        <v>782</v>
      </c>
      <c r="D409" s="121">
        <v>4</v>
      </c>
      <c r="E409" s="104"/>
      <c r="F409" s="104"/>
      <c r="G409" s="101">
        <v>11115</v>
      </c>
    </row>
    <row r="410" spans="1:7" s="102" customFormat="1" ht="36" x14ac:dyDescent="0.2">
      <c r="A410" s="96">
        <f t="shared" si="7"/>
        <v>409</v>
      </c>
      <c r="B410" s="105" t="s">
        <v>783</v>
      </c>
      <c r="C410" s="111" t="s">
        <v>784</v>
      </c>
      <c r="D410" s="121">
        <v>4</v>
      </c>
      <c r="E410" s="104"/>
      <c r="F410" s="104"/>
      <c r="G410" s="101">
        <v>5616</v>
      </c>
    </row>
    <row r="411" spans="1:7" s="102" customFormat="1" ht="36" x14ac:dyDescent="0.2">
      <c r="A411" s="96">
        <f t="shared" si="7"/>
        <v>410</v>
      </c>
      <c r="B411" s="105" t="s">
        <v>785</v>
      </c>
      <c r="C411" s="111" t="s">
        <v>786</v>
      </c>
      <c r="D411" s="121">
        <v>4</v>
      </c>
      <c r="E411" s="104"/>
      <c r="F411" s="104"/>
      <c r="G411" s="101">
        <v>6318</v>
      </c>
    </row>
    <row r="412" spans="1:7" s="102" customFormat="1" ht="36" x14ac:dyDescent="0.2">
      <c r="A412" s="96">
        <f t="shared" si="7"/>
        <v>411</v>
      </c>
      <c r="B412" s="105" t="s">
        <v>787</v>
      </c>
      <c r="C412" s="111" t="s">
        <v>788</v>
      </c>
      <c r="D412" s="121">
        <v>4</v>
      </c>
      <c r="E412" s="104"/>
      <c r="F412" s="104"/>
      <c r="G412" s="101">
        <v>9945</v>
      </c>
    </row>
    <row r="413" spans="1:7" s="102" customFormat="1" ht="36" x14ac:dyDescent="0.2">
      <c r="A413" s="96">
        <f t="shared" si="7"/>
        <v>412</v>
      </c>
      <c r="B413" s="105" t="s">
        <v>789</v>
      </c>
      <c r="C413" s="120" t="s">
        <v>790</v>
      </c>
      <c r="D413" s="121">
        <v>4</v>
      </c>
      <c r="E413" s="104"/>
      <c r="F413" s="104"/>
      <c r="G413" s="101">
        <v>13425.749999999998</v>
      </c>
    </row>
    <row r="414" spans="1:7" s="102" customFormat="1" ht="36" x14ac:dyDescent="0.2">
      <c r="A414" s="96">
        <f t="shared" si="7"/>
        <v>413</v>
      </c>
      <c r="B414" s="105" t="s">
        <v>791</v>
      </c>
      <c r="C414" s="120" t="s">
        <v>792</v>
      </c>
      <c r="D414" s="121">
        <v>4</v>
      </c>
      <c r="E414" s="104"/>
      <c r="F414" s="104"/>
      <c r="G414" s="101">
        <v>7604.9999999999991</v>
      </c>
    </row>
    <row r="415" spans="1:7" s="102" customFormat="1" ht="36" x14ac:dyDescent="0.2">
      <c r="A415" s="96">
        <f t="shared" si="7"/>
        <v>414</v>
      </c>
      <c r="B415" s="105" t="s">
        <v>793</v>
      </c>
      <c r="C415" s="120" t="s">
        <v>794</v>
      </c>
      <c r="D415" s="121">
        <v>4</v>
      </c>
      <c r="E415" s="104"/>
      <c r="F415" s="104"/>
      <c r="G415" s="101">
        <v>9945</v>
      </c>
    </row>
    <row r="416" spans="1:7" s="102" customFormat="1" ht="36" x14ac:dyDescent="0.2">
      <c r="A416" s="96">
        <f t="shared" si="7"/>
        <v>415</v>
      </c>
      <c r="B416" s="105" t="s">
        <v>795</v>
      </c>
      <c r="C416" s="120" t="s">
        <v>796</v>
      </c>
      <c r="D416" s="121">
        <v>4</v>
      </c>
      <c r="E416" s="104"/>
      <c r="F416" s="104"/>
      <c r="G416" s="101">
        <v>2925</v>
      </c>
    </row>
    <row r="417" spans="1:7" s="102" customFormat="1" ht="54" x14ac:dyDescent="0.2">
      <c r="A417" s="96">
        <f t="shared" si="7"/>
        <v>416</v>
      </c>
      <c r="B417" s="105" t="s">
        <v>797</v>
      </c>
      <c r="C417" s="120" t="s">
        <v>798</v>
      </c>
      <c r="D417" s="121">
        <v>4</v>
      </c>
      <c r="E417" s="104"/>
      <c r="F417" s="104"/>
      <c r="G417" s="101">
        <v>2808</v>
      </c>
    </row>
    <row r="418" spans="1:7" s="102" customFormat="1" x14ac:dyDescent="0.2">
      <c r="A418" s="96">
        <f t="shared" si="7"/>
        <v>417</v>
      </c>
      <c r="B418" s="105" t="s">
        <v>799</v>
      </c>
      <c r="C418" s="133" t="s">
        <v>800</v>
      </c>
      <c r="D418" s="121">
        <v>4</v>
      </c>
      <c r="E418" s="104"/>
      <c r="F418" s="104"/>
      <c r="G418" s="101">
        <v>1621.62</v>
      </c>
    </row>
    <row r="419" spans="1:7" s="102" customFormat="1" x14ac:dyDescent="0.2">
      <c r="A419" s="96">
        <f t="shared" si="7"/>
        <v>418</v>
      </c>
      <c r="B419" s="105" t="s">
        <v>801</v>
      </c>
      <c r="C419" s="120" t="s">
        <v>802</v>
      </c>
      <c r="D419" s="121">
        <v>4</v>
      </c>
      <c r="E419" s="104"/>
      <c r="F419" s="104"/>
      <c r="G419" s="101">
        <v>1684.8</v>
      </c>
    </row>
    <row r="420" spans="1:7" s="102" customFormat="1" x14ac:dyDescent="0.2">
      <c r="A420" s="96">
        <f t="shared" si="7"/>
        <v>419</v>
      </c>
      <c r="B420" s="105" t="s">
        <v>803</v>
      </c>
      <c r="C420" s="120" t="s">
        <v>804</v>
      </c>
      <c r="D420" s="121">
        <v>4</v>
      </c>
      <c r="E420" s="104"/>
      <c r="F420" s="104"/>
      <c r="G420" s="101">
        <v>1427.3999999999999</v>
      </c>
    </row>
    <row r="421" spans="1:7" s="102" customFormat="1" x14ac:dyDescent="0.2">
      <c r="A421" s="96">
        <f t="shared" si="7"/>
        <v>420</v>
      </c>
      <c r="B421" s="105" t="s">
        <v>805</v>
      </c>
      <c r="C421" s="120" t="s">
        <v>806</v>
      </c>
      <c r="D421" s="121">
        <v>4</v>
      </c>
      <c r="E421" s="104"/>
      <c r="F421" s="104"/>
      <c r="G421" s="101">
        <v>3012.75</v>
      </c>
    </row>
    <row r="422" spans="1:7" s="102" customFormat="1" x14ac:dyDescent="0.2">
      <c r="A422" s="96">
        <f t="shared" si="7"/>
        <v>421</v>
      </c>
      <c r="B422" s="105" t="s">
        <v>807</v>
      </c>
      <c r="C422" s="120" t="s">
        <v>808</v>
      </c>
      <c r="D422" s="121">
        <v>4</v>
      </c>
      <c r="E422" s="104"/>
      <c r="F422" s="104"/>
      <c r="G422" s="101">
        <v>3276</v>
      </c>
    </row>
    <row r="423" spans="1:7" s="102" customFormat="1" x14ac:dyDescent="0.2">
      <c r="A423" s="96">
        <f t="shared" si="7"/>
        <v>422</v>
      </c>
      <c r="B423" s="105" t="s">
        <v>809</v>
      </c>
      <c r="C423" s="120" t="s">
        <v>808</v>
      </c>
      <c r="D423" s="121">
        <v>4</v>
      </c>
      <c r="E423" s="104"/>
      <c r="F423" s="104"/>
      <c r="G423" s="101">
        <v>3276</v>
      </c>
    </row>
    <row r="424" spans="1:7" s="102" customFormat="1" x14ac:dyDescent="0.2">
      <c r="A424" s="96">
        <f t="shared" si="7"/>
        <v>423</v>
      </c>
      <c r="B424" s="105" t="s">
        <v>807</v>
      </c>
      <c r="C424" s="120" t="s">
        <v>810</v>
      </c>
      <c r="D424" s="121">
        <v>4</v>
      </c>
      <c r="E424" s="104"/>
      <c r="F424" s="104"/>
      <c r="G424" s="101">
        <v>5265</v>
      </c>
    </row>
    <row r="425" spans="1:7" s="102" customFormat="1" x14ac:dyDescent="0.2">
      <c r="A425" s="96">
        <f t="shared" si="7"/>
        <v>424</v>
      </c>
      <c r="B425" s="105" t="s">
        <v>811</v>
      </c>
      <c r="C425" s="120" t="s">
        <v>810</v>
      </c>
      <c r="D425" s="121">
        <v>4</v>
      </c>
      <c r="E425" s="104"/>
      <c r="F425" s="104"/>
      <c r="G425" s="101">
        <v>5265</v>
      </c>
    </row>
    <row r="426" spans="1:7" s="102" customFormat="1" x14ac:dyDescent="0.2">
      <c r="A426" s="96">
        <f t="shared" si="7"/>
        <v>425</v>
      </c>
      <c r="B426" s="105" t="s">
        <v>805</v>
      </c>
      <c r="C426" s="120" t="s">
        <v>812</v>
      </c>
      <c r="D426" s="121">
        <v>4</v>
      </c>
      <c r="E426" s="104"/>
      <c r="F426" s="104"/>
      <c r="G426" s="101">
        <v>3744</v>
      </c>
    </row>
    <row r="427" spans="1:7" s="102" customFormat="1" x14ac:dyDescent="0.2">
      <c r="A427" s="96">
        <f t="shared" si="7"/>
        <v>426</v>
      </c>
      <c r="B427" s="105" t="s">
        <v>811</v>
      </c>
      <c r="C427" s="120" t="s">
        <v>812</v>
      </c>
      <c r="D427" s="121">
        <v>4</v>
      </c>
      <c r="E427" s="104"/>
      <c r="F427" s="104"/>
      <c r="G427" s="101">
        <v>3744</v>
      </c>
    </row>
    <row r="428" spans="1:7" s="102" customFormat="1" x14ac:dyDescent="0.2">
      <c r="A428" s="96">
        <f t="shared" si="7"/>
        <v>427</v>
      </c>
      <c r="B428" s="105" t="s">
        <v>813</v>
      </c>
      <c r="C428" s="120" t="s">
        <v>814</v>
      </c>
      <c r="D428" s="121">
        <v>4</v>
      </c>
      <c r="E428" s="104"/>
      <c r="F428" s="104"/>
      <c r="G428" s="101">
        <v>2574</v>
      </c>
    </row>
    <row r="429" spans="1:7" s="102" customFormat="1" x14ac:dyDescent="0.2">
      <c r="A429" s="96">
        <f t="shared" si="7"/>
        <v>428</v>
      </c>
      <c r="B429" s="105" t="s">
        <v>815</v>
      </c>
      <c r="C429" s="120" t="s">
        <v>814</v>
      </c>
      <c r="D429" s="121">
        <v>4</v>
      </c>
      <c r="E429" s="104"/>
      <c r="F429" s="104"/>
      <c r="G429" s="101">
        <v>2609.1</v>
      </c>
    </row>
    <row r="430" spans="1:7" s="102" customFormat="1" x14ac:dyDescent="0.2">
      <c r="A430" s="96">
        <f t="shared" si="7"/>
        <v>429</v>
      </c>
      <c r="B430" s="105" t="s">
        <v>813</v>
      </c>
      <c r="C430" s="120" t="s">
        <v>816</v>
      </c>
      <c r="D430" s="121">
        <v>4</v>
      </c>
      <c r="E430" s="104"/>
      <c r="F430" s="104"/>
      <c r="G430" s="101">
        <v>2925</v>
      </c>
    </row>
    <row r="431" spans="1:7" s="102" customFormat="1" x14ac:dyDescent="0.2">
      <c r="A431" s="96">
        <f t="shared" si="7"/>
        <v>430</v>
      </c>
      <c r="B431" s="105" t="s">
        <v>817</v>
      </c>
      <c r="C431" s="120" t="s">
        <v>818</v>
      </c>
      <c r="D431" s="121">
        <v>4</v>
      </c>
      <c r="E431" s="104"/>
      <c r="F431" s="104"/>
      <c r="G431" s="101">
        <v>3510</v>
      </c>
    </row>
    <row r="432" spans="1:7" s="102" customFormat="1" x14ac:dyDescent="0.2">
      <c r="A432" s="96">
        <f t="shared" si="7"/>
        <v>431</v>
      </c>
      <c r="B432" s="105" t="s">
        <v>819</v>
      </c>
      <c r="C432" s="120" t="s">
        <v>818</v>
      </c>
      <c r="D432" s="121">
        <v>4</v>
      </c>
      <c r="E432" s="104"/>
      <c r="F432" s="104"/>
      <c r="G432" s="101">
        <v>1755</v>
      </c>
    </row>
    <row r="433" spans="1:7" s="102" customFormat="1" x14ac:dyDescent="0.2">
      <c r="A433" s="96">
        <f t="shared" si="7"/>
        <v>432</v>
      </c>
      <c r="B433" s="105" t="s">
        <v>820</v>
      </c>
      <c r="C433" s="120" t="s">
        <v>818</v>
      </c>
      <c r="D433" s="121">
        <v>4</v>
      </c>
      <c r="E433" s="104"/>
      <c r="F433" s="104"/>
      <c r="G433" s="101">
        <v>1404</v>
      </c>
    </row>
    <row r="434" spans="1:7" s="102" customFormat="1" x14ac:dyDescent="0.2">
      <c r="A434" s="96">
        <f t="shared" si="7"/>
        <v>433</v>
      </c>
      <c r="B434" s="105" t="s">
        <v>813</v>
      </c>
      <c r="C434" s="120" t="s">
        <v>821</v>
      </c>
      <c r="D434" s="121">
        <v>4</v>
      </c>
      <c r="E434" s="104"/>
      <c r="F434" s="104"/>
      <c r="G434" s="101">
        <v>6435</v>
      </c>
    </row>
    <row r="435" spans="1:7" s="102" customFormat="1" x14ac:dyDescent="0.2">
      <c r="A435" s="96">
        <f t="shared" si="7"/>
        <v>434</v>
      </c>
      <c r="B435" s="105" t="s">
        <v>817</v>
      </c>
      <c r="C435" s="120" t="s">
        <v>821</v>
      </c>
      <c r="D435" s="121">
        <v>4</v>
      </c>
      <c r="E435" s="104"/>
      <c r="F435" s="104"/>
      <c r="G435" s="101">
        <v>6435</v>
      </c>
    </row>
    <row r="436" spans="1:7" s="102" customFormat="1" x14ac:dyDescent="0.2">
      <c r="A436" s="96">
        <f t="shared" si="7"/>
        <v>435</v>
      </c>
      <c r="B436" s="105" t="s">
        <v>822</v>
      </c>
      <c r="C436" s="120" t="s">
        <v>821</v>
      </c>
      <c r="D436" s="121">
        <v>4</v>
      </c>
      <c r="E436" s="104"/>
      <c r="F436" s="104"/>
      <c r="G436" s="101">
        <v>1146.5999999999999</v>
      </c>
    </row>
    <row r="437" spans="1:7" s="102" customFormat="1" x14ac:dyDescent="0.2">
      <c r="A437" s="96">
        <f t="shared" si="7"/>
        <v>436</v>
      </c>
      <c r="B437" s="105" t="s">
        <v>819</v>
      </c>
      <c r="C437" s="120" t="s">
        <v>821</v>
      </c>
      <c r="D437" s="121">
        <v>4</v>
      </c>
      <c r="E437" s="104"/>
      <c r="F437" s="104"/>
      <c r="G437" s="101">
        <v>3159</v>
      </c>
    </row>
    <row r="438" spans="1:7" s="102" customFormat="1" x14ac:dyDescent="0.2">
      <c r="A438" s="96">
        <f t="shared" si="7"/>
        <v>437</v>
      </c>
      <c r="B438" s="105" t="s">
        <v>823</v>
      </c>
      <c r="C438" s="120" t="s">
        <v>824</v>
      </c>
      <c r="D438" s="121">
        <v>4</v>
      </c>
      <c r="E438" s="104"/>
      <c r="F438" s="104"/>
      <c r="G438" s="101">
        <v>3042</v>
      </c>
    </row>
    <row r="439" spans="1:7" s="102" customFormat="1" x14ac:dyDescent="0.2">
      <c r="A439" s="96">
        <f t="shared" si="7"/>
        <v>438</v>
      </c>
      <c r="B439" s="105" t="s">
        <v>825</v>
      </c>
      <c r="C439" s="111" t="s">
        <v>826</v>
      </c>
      <c r="D439" s="121">
        <v>4</v>
      </c>
      <c r="E439" s="104"/>
      <c r="F439" s="104"/>
      <c r="G439" s="101">
        <v>6435</v>
      </c>
    </row>
    <row r="440" spans="1:7" s="102" customFormat="1" x14ac:dyDescent="0.2">
      <c r="A440" s="96">
        <f t="shared" si="7"/>
        <v>439</v>
      </c>
      <c r="B440" s="105" t="s">
        <v>827</v>
      </c>
      <c r="C440" s="111" t="s">
        <v>826</v>
      </c>
      <c r="D440" s="121">
        <v>4</v>
      </c>
      <c r="E440" s="104"/>
      <c r="F440" s="104"/>
      <c r="G440" s="101">
        <v>1404</v>
      </c>
    </row>
    <row r="441" spans="1:7" s="102" customFormat="1" x14ac:dyDescent="0.2">
      <c r="A441" s="96">
        <f t="shared" si="7"/>
        <v>440</v>
      </c>
      <c r="B441" s="105" t="s">
        <v>828</v>
      </c>
      <c r="C441" s="111" t="s">
        <v>826</v>
      </c>
      <c r="D441" s="121">
        <v>4</v>
      </c>
      <c r="E441" s="104"/>
      <c r="F441" s="104"/>
      <c r="G441" s="101">
        <v>3276</v>
      </c>
    </row>
    <row r="442" spans="1:7" s="102" customFormat="1" x14ac:dyDescent="0.2">
      <c r="A442" s="96">
        <f t="shared" si="7"/>
        <v>441</v>
      </c>
      <c r="B442" s="105" t="s">
        <v>829</v>
      </c>
      <c r="C442" s="111" t="s">
        <v>826</v>
      </c>
      <c r="D442" s="121">
        <v>4</v>
      </c>
      <c r="E442" s="104"/>
      <c r="F442" s="104"/>
      <c r="G442" s="101">
        <v>3276</v>
      </c>
    </row>
    <row r="443" spans="1:7" s="102" customFormat="1" x14ac:dyDescent="0.2">
      <c r="A443" s="96">
        <f t="shared" si="7"/>
        <v>442</v>
      </c>
      <c r="B443" s="105" t="s">
        <v>830</v>
      </c>
      <c r="C443" s="111" t="s">
        <v>824</v>
      </c>
      <c r="D443" s="121">
        <v>4</v>
      </c>
      <c r="E443" s="104"/>
      <c r="F443" s="104"/>
      <c r="G443" s="101">
        <v>13425.749999999998</v>
      </c>
    </row>
    <row r="444" spans="1:7" s="102" customFormat="1" x14ac:dyDescent="0.2">
      <c r="A444" s="96">
        <f t="shared" si="7"/>
        <v>443</v>
      </c>
      <c r="B444" s="105" t="s">
        <v>828</v>
      </c>
      <c r="C444" s="111" t="s">
        <v>824</v>
      </c>
      <c r="D444" s="121">
        <v>4</v>
      </c>
      <c r="E444" s="104"/>
      <c r="F444" s="104"/>
      <c r="G444" s="101">
        <v>3744</v>
      </c>
    </row>
    <row r="445" spans="1:7" s="102" customFormat="1" x14ac:dyDescent="0.2">
      <c r="A445" s="96">
        <f t="shared" si="7"/>
        <v>444</v>
      </c>
      <c r="B445" s="105" t="s">
        <v>831</v>
      </c>
      <c r="C445" s="111" t="s">
        <v>824</v>
      </c>
      <c r="D445" s="121">
        <v>4</v>
      </c>
      <c r="E445" s="104"/>
      <c r="F445" s="104"/>
      <c r="G445" s="101">
        <v>3802.4999999999995</v>
      </c>
    </row>
    <row r="446" spans="1:7" s="102" customFormat="1" x14ac:dyDescent="0.2">
      <c r="A446" s="96">
        <f t="shared" si="7"/>
        <v>445</v>
      </c>
      <c r="B446" s="105" t="s">
        <v>827</v>
      </c>
      <c r="C446" s="111" t="s">
        <v>824</v>
      </c>
      <c r="D446" s="121">
        <v>4</v>
      </c>
      <c r="E446" s="104"/>
      <c r="F446" s="104"/>
      <c r="G446" s="101">
        <v>1146.5999999999999</v>
      </c>
    </row>
    <row r="447" spans="1:7" s="102" customFormat="1" ht="72" x14ac:dyDescent="0.2">
      <c r="A447" s="96">
        <f t="shared" ref="A447:A451" si="8">A446+1</f>
        <v>446</v>
      </c>
      <c r="B447" s="122" t="s">
        <v>832</v>
      </c>
      <c r="C447" s="120" t="s">
        <v>833</v>
      </c>
      <c r="D447" s="121">
        <v>4</v>
      </c>
      <c r="E447" s="123"/>
      <c r="F447" s="104"/>
      <c r="G447" s="101">
        <v>1404</v>
      </c>
    </row>
    <row r="448" spans="1:7" s="102" customFormat="1" ht="72" x14ac:dyDescent="0.2">
      <c r="A448" s="96">
        <f t="shared" si="8"/>
        <v>447</v>
      </c>
      <c r="B448" s="122" t="s">
        <v>834</v>
      </c>
      <c r="C448" s="120" t="s">
        <v>835</v>
      </c>
      <c r="D448" s="121">
        <v>4</v>
      </c>
      <c r="E448" s="123"/>
      <c r="F448" s="104"/>
      <c r="G448" s="101">
        <v>1111.5</v>
      </c>
    </row>
    <row r="449" spans="1:11" s="102" customFormat="1" ht="72" x14ac:dyDescent="0.2">
      <c r="A449" s="96">
        <f t="shared" si="8"/>
        <v>448</v>
      </c>
      <c r="B449" s="122" t="s">
        <v>836</v>
      </c>
      <c r="C449" s="120" t="s">
        <v>837</v>
      </c>
      <c r="D449" s="121">
        <v>4</v>
      </c>
      <c r="E449" s="123"/>
      <c r="F449" s="104"/>
      <c r="G449" s="101">
        <v>1462.5</v>
      </c>
    </row>
    <row r="450" spans="1:11" s="102" customFormat="1" x14ac:dyDescent="0.2">
      <c r="A450" s="96">
        <f t="shared" si="8"/>
        <v>449</v>
      </c>
      <c r="B450" s="122" t="s">
        <v>838</v>
      </c>
      <c r="C450" s="120" t="s">
        <v>839</v>
      </c>
      <c r="D450" s="121">
        <v>4</v>
      </c>
      <c r="E450" s="104"/>
      <c r="F450" s="123"/>
      <c r="G450" s="101">
        <v>643.5</v>
      </c>
    </row>
    <row r="451" spans="1:11" s="102" customFormat="1" x14ac:dyDescent="0.2">
      <c r="A451" s="96">
        <f t="shared" si="8"/>
        <v>450</v>
      </c>
      <c r="B451" s="122" t="s">
        <v>840</v>
      </c>
      <c r="C451" s="120" t="s">
        <v>841</v>
      </c>
      <c r="D451" s="121">
        <v>4</v>
      </c>
      <c r="E451" s="104"/>
      <c r="F451" s="123"/>
      <c r="G451" s="101">
        <v>409.5</v>
      </c>
    </row>
    <row r="452" spans="1:11" s="142" customFormat="1" ht="234" x14ac:dyDescent="0.2">
      <c r="A452" s="134">
        <f>A451+1</f>
        <v>451</v>
      </c>
      <c r="B452" s="135" t="s">
        <v>406</v>
      </c>
      <c r="C452" s="136" t="s">
        <v>407</v>
      </c>
      <c r="D452" s="137">
        <v>5</v>
      </c>
      <c r="E452" s="138"/>
      <c r="F452" s="139"/>
      <c r="G452" s="140">
        <v>6893.7804000000006</v>
      </c>
      <c r="H452" s="141"/>
    </row>
    <row r="453" spans="1:11" s="142" customFormat="1" ht="144" x14ac:dyDescent="0.2">
      <c r="A453" s="134">
        <f t="shared" ref="A453:A479" si="9">A452+1</f>
        <v>452</v>
      </c>
      <c r="B453" s="135" t="s">
        <v>408</v>
      </c>
      <c r="C453" s="136" t="s">
        <v>409</v>
      </c>
      <c r="D453" s="137">
        <v>5</v>
      </c>
      <c r="E453" s="138"/>
      <c r="F453" s="139"/>
      <c r="G453" s="140">
        <v>16200</v>
      </c>
      <c r="H453" s="141"/>
    </row>
    <row r="454" spans="1:11" s="142" customFormat="1" ht="144" x14ac:dyDescent="0.2">
      <c r="A454" s="134">
        <f t="shared" si="9"/>
        <v>453</v>
      </c>
      <c r="B454" s="135" t="s">
        <v>410</v>
      </c>
      <c r="C454" s="136" t="s">
        <v>411</v>
      </c>
      <c r="D454" s="137">
        <v>5</v>
      </c>
      <c r="E454" s="138"/>
      <c r="F454" s="139"/>
      <c r="G454" s="140">
        <f>4390*3.6*1.3*1.17</f>
        <v>24037.883999999998</v>
      </c>
      <c r="H454" s="141"/>
    </row>
    <row r="455" spans="1:11" s="142" customFormat="1" ht="144" x14ac:dyDescent="0.2">
      <c r="A455" s="134">
        <f t="shared" si="9"/>
        <v>454</v>
      </c>
      <c r="B455" s="135" t="s">
        <v>412</v>
      </c>
      <c r="C455" s="136" t="s">
        <v>413</v>
      </c>
      <c r="D455" s="137">
        <v>5</v>
      </c>
      <c r="E455" s="138"/>
      <c r="F455" s="139"/>
      <c r="G455" s="140">
        <v>24000</v>
      </c>
      <c r="H455" s="141"/>
    </row>
    <row r="456" spans="1:11" s="142" customFormat="1" ht="72" x14ac:dyDescent="0.2">
      <c r="A456" s="134">
        <f t="shared" si="9"/>
        <v>455</v>
      </c>
      <c r="B456" s="135" t="s">
        <v>414</v>
      </c>
      <c r="C456" s="143" t="s">
        <v>415</v>
      </c>
      <c r="D456" s="137">
        <v>5</v>
      </c>
      <c r="E456" s="138"/>
      <c r="F456" s="138"/>
      <c r="G456" s="140">
        <v>6244.875</v>
      </c>
      <c r="H456" s="141"/>
      <c r="I456" s="141"/>
      <c r="J456" s="141"/>
      <c r="K456" s="141"/>
    </row>
    <row r="457" spans="1:11" s="142" customFormat="1" ht="108" x14ac:dyDescent="0.2">
      <c r="A457" s="134">
        <f t="shared" si="9"/>
        <v>456</v>
      </c>
      <c r="B457" s="135" t="s">
        <v>416</v>
      </c>
      <c r="C457" s="143" t="s">
        <v>417</v>
      </c>
      <c r="D457" s="137">
        <v>5</v>
      </c>
      <c r="E457" s="138"/>
      <c r="F457" s="138"/>
      <c r="G457" s="140">
        <v>17480.6541</v>
      </c>
      <c r="H457" s="141"/>
      <c r="I457" s="141"/>
      <c r="J457" s="141"/>
      <c r="K457" s="141"/>
    </row>
    <row r="458" spans="1:11" s="142" customFormat="1" ht="108" x14ac:dyDescent="0.2">
      <c r="A458" s="134">
        <f t="shared" si="9"/>
        <v>457</v>
      </c>
      <c r="B458" s="135" t="s">
        <v>418</v>
      </c>
      <c r="C458" s="143" t="s">
        <v>419</v>
      </c>
      <c r="D458" s="137">
        <v>5</v>
      </c>
      <c r="E458" s="138"/>
      <c r="F458" s="138"/>
      <c r="G458" s="140">
        <v>14982.704099999999</v>
      </c>
      <c r="H458" s="141"/>
      <c r="I458" s="141"/>
      <c r="J458" s="141"/>
      <c r="K458" s="141"/>
    </row>
    <row r="459" spans="1:11" s="142" customFormat="1" ht="90" x14ac:dyDescent="0.2">
      <c r="A459" s="134">
        <f t="shared" si="9"/>
        <v>458</v>
      </c>
      <c r="B459" s="135" t="s">
        <v>420</v>
      </c>
      <c r="C459" s="143" t="s">
        <v>421</v>
      </c>
      <c r="D459" s="137">
        <v>5</v>
      </c>
      <c r="E459" s="138"/>
      <c r="F459" s="138"/>
      <c r="G459" s="140">
        <v>7988.4440999999988</v>
      </c>
      <c r="H459" s="141"/>
      <c r="I459" s="141"/>
      <c r="J459" s="141"/>
      <c r="K459" s="141"/>
    </row>
    <row r="460" spans="1:11" s="142" customFormat="1" ht="72" x14ac:dyDescent="0.2">
      <c r="A460" s="134">
        <f t="shared" si="9"/>
        <v>459</v>
      </c>
      <c r="B460" s="135" t="s">
        <v>422</v>
      </c>
      <c r="C460" s="136" t="s">
        <v>423</v>
      </c>
      <c r="D460" s="137">
        <v>5</v>
      </c>
      <c r="E460" s="144"/>
      <c r="F460" s="144"/>
      <c r="G460" s="140">
        <v>5031</v>
      </c>
      <c r="H460" s="145"/>
      <c r="I460" s="145"/>
      <c r="J460" s="145"/>
      <c r="K460" s="146"/>
    </row>
    <row r="461" spans="1:11" s="142" customFormat="1" ht="72" x14ac:dyDescent="0.2">
      <c r="A461" s="134">
        <f t="shared" si="9"/>
        <v>460</v>
      </c>
      <c r="B461" s="135" t="s">
        <v>422</v>
      </c>
      <c r="C461" s="136" t="s">
        <v>424</v>
      </c>
      <c r="D461" s="137">
        <v>5</v>
      </c>
      <c r="E461" s="144"/>
      <c r="F461" s="144"/>
      <c r="G461" s="140">
        <v>5265</v>
      </c>
      <c r="H461" s="145"/>
      <c r="I461" s="145"/>
      <c r="J461" s="145"/>
      <c r="K461" s="146"/>
    </row>
    <row r="462" spans="1:11" s="142" customFormat="1" ht="72" x14ac:dyDescent="0.2">
      <c r="A462" s="134">
        <f t="shared" si="9"/>
        <v>461</v>
      </c>
      <c r="B462" s="135" t="s">
        <v>425</v>
      </c>
      <c r="C462" s="136" t="s">
        <v>424</v>
      </c>
      <c r="D462" s="137">
        <v>5</v>
      </c>
      <c r="E462" s="144"/>
      <c r="F462" s="144"/>
      <c r="G462" s="140">
        <v>6435</v>
      </c>
      <c r="H462" s="145"/>
      <c r="I462" s="145"/>
      <c r="J462" s="145"/>
      <c r="K462" s="146"/>
    </row>
    <row r="463" spans="1:11" s="142" customFormat="1" ht="90" x14ac:dyDescent="0.2">
      <c r="A463" s="134">
        <f t="shared" si="9"/>
        <v>462</v>
      </c>
      <c r="B463" s="135" t="s">
        <v>426</v>
      </c>
      <c r="C463" s="136" t="s">
        <v>427</v>
      </c>
      <c r="D463" s="137">
        <v>5</v>
      </c>
      <c r="E463" s="144"/>
      <c r="F463" s="144"/>
      <c r="G463" s="140">
        <v>5616</v>
      </c>
      <c r="H463" s="145"/>
      <c r="I463" s="145"/>
      <c r="J463" s="145"/>
      <c r="K463" s="146"/>
    </row>
    <row r="464" spans="1:11" s="142" customFormat="1" x14ac:dyDescent="0.2">
      <c r="A464" s="134">
        <f t="shared" si="9"/>
        <v>463</v>
      </c>
      <c r="B464" s="135" t="s">
        <v>428</v>
      </c>
      <c r="C464" s="136" t="s">
        <v>429</v>
      </c>
      <c r="D464" s="137">
        <v>5</v>
      </c>
      <c r="E464" s="144"/>
      <c r="F464" s="144"/>
      <c r="G464" s="140">
        <v>2281.5</v>
      </c>
      <c r="H464" s="145"/>
      <c r="I464" s="145"/>
      <c r="J464" s="145"/>
      <c r="K464" s="146"/>
    </row>
    <row r="465" spans="1:11" s="142" customFormat="1" x14ac:dyDescent="0.2">
      <c r="A465" s="134">
        <f t="shared" si="9"/>
        <v>464</v>
      </c>
      <c r="B465" s="147" t="s">
        <v>430</v>
      </c>
      <c r="C465" s="136" t="s">
        <v>431</v>
      </c>
      <c r="D465" s="139">
        <v>5</v>
      </c>
      <c r="G465" s="140">
        <v>11000</v>
      </c>
      <c r="H465" s="141"/>
    </row>
    <row r="466" spans="1:11" s="142" customFormat="1" ht="72" x14ac:dyDescent="0.2">
      <c r="A466" s="134">
        <f t="shared" si="9"/>
        <v>465</v>
      </c>
      <c r="B466" s="147" t="s">
        <v>432</v>
      </c>
      <c r="C466" s="136" t="s">
        <v>433</v>
      </c>
      <c r="D466" s="137">
        <v>5</v>
      </c>
      <c r="E466" s="138"/>
      <c r="F466" s="138"/>
      <c r="G466" s="140">
        <v>18486</v>
      </c>
      <c r="H466" s="141"/>
      <c r="I466" s="141"/>
      <c r="J466" s="141"/>
      <c r="K466" s="141"/>
    </row>
    <row r="467" spans="1:11" s="142" customFormat="1" x14ac:dyDescent="0.2">
      <c r="A467" s="134">
        <f t="shared" si="9"/>
        <v>466</v>
      </c>
      <c r="B467" s="147" t="s">
        <v>434</v>
      </c>
      <c r="C467" s="136" t="s">
        <v>435</v>
      </c>
      <c r="D467" s="137">
        <v>5</v>
      </c>
      <c r="E467" s="138"/>
      <c r="F467" s="138"/>
      <c r="G467" s="140">
        <v>2251.08</v>
      </c>
      <c r="H467" s="141"/>
      <c r="I467" s="141"/>
      <c r="J467" s="141"/>
      <c r="K467" s="141"/>
    </row>
    <row r="468" spans="1:11" s="142" customFormat="1" ht="36" x14ac:dyDescent="0.2">
      <c r="A468" s="134">
        <f t="shared" si="9"/>
        <v>467</v>
      </c>
      <c r="B468" s="147" t="s">
        <v>436</v>
      </c>
      <c r="C468" s="143" t="s">
        <v>437</v>
      </c>
      <c r="D468" s="137">
        <v>5</v>
      </c>
      <c r="E468" s="138"/>
      <c r="F468" s="138"/>
      <c r="G468" s="140">
        <v>3510</v>
      </c>
      <c r="H468" s="141"/>
      <c r="I468" s="141"/>
      <c r="J468" s="141"/>
      <c r="K468" s="141"/>
    </row>
    <row r="469" spans="1:11" s="142" customFormat="1" x14ac:dyDescent="0.2">
      <c r="A469" s="134">
        <f t="shared" si="9"/>
        <v>468</v>
      </c>
      <c r="B469" s="147" t="s">
        <v>438</v>
      </c>
      <c r="C469" s="143" t="s">
        <v>439</v>
      </c>
      <c r="D469" s="137">
        <v>5</v>
      </c>
      <c r="E469" s="138"/>
      <c r="F469" s="138"/>
      <c r="G469" s="140">
        <v>17550</v>
      </c>
      <c r="H469" s="141"/>
      <c r="I469" s="141"/>
      <c r="J469" s="141"/>
      <c r="K469" s="141"/>
    </row>
    <row r="470" spans="1:11" s="142" customFormat="1" ht="36" x14ac:dyDescent="0.2">
      <c r="A470" s="134">
        <f t="shared" si="9"/>
        <v>469</v>
      </c>
      <c r="B470" s="147" t="s">
        <v>440</v>
      </c>
      <c r="C470" s="143" t="s">
        <v>441</v>
      </c>
      <c r="D470" s="137">
        <v>5</v>
      </c>
      <c r="E470" s="138"/>
      <c r="F470" s="138"/>
      <c r="G470" s="140">
        <v>8775</v>
      </c>
      <c r="H470" s="141"/>
      <c r="I470" s="141"/>
      <c r="J470" s="141"/>
      <c r="K470" s="141"/>
    </row>
    <row r="471" spans="1:11" s="142" customFormat="1" x14ac:dyDescent="0.2">
      <c r="A471" s="134">
        <f t="shared" si="9"/>
        <v>470</v>
      </c>
      <c r="B471" s="147" t="s">
        <v>442</v>
      </c>
      <c r="C471" s="136" t="s">
        <v>443</v>
      </c>
      <c r="D471" s="137">
        <v>5</v>
      </c>
      <c r="E471" s="138"/>
      <c r="F471" s="138"/>
      <c r="G471" s="140">
        <v>1111.5</v>
      </c>
      <c r="H471" s="141"/>
      <c r="I471" s="141"/>
      <c r="J471" s="141"/>
      <c r="K471" s="141"/>
    </row>
    <row r="472" spans="1:11" s="142" customFormat="1" x14ac:dyDescent="0.2">
      <c r="A472" s="134">
        <f t="shared" si="9"/>
        <v>471</v>
      </c>
      <c r="B472" s="147" t="s">
        <v>444</v>
      </c>
      <c r="C472" s="136" t="s">
        <v>445</v>
      </c>
      <c r="D472" s="137">
        <v>5</v>
      </c>
      <c r="E472" s="138"/>
      <c r="F472" s="138"/>
      <c r="G472" s="140">
        <v>1111.5</v>
      </c>
      <c r="H472" s="141"/>
      <c r="I472" s="141"/>
      <c r="J472" s="141"/>
      <c r="K472" s="141"/>
    </row>
    <row r="473" spans="1:11" s="142" customFormat="1" x14ac:dyDescent="0.2">
      <c r="A473" s="134">
        <f t="shared" si="9"/>
        <v>472</v>
      </c>
      <c r="B473" s="147" t="s">
        <v>446</v>
      </c>
      <c r="C473" s="136" t="s">
        <v>447</v>
      </c>
      <c r="D473" s="137">
        <v>5</v>
      </c>
      <c r="E473" s="138"/>
      <c r="F473" s="138"/>
      <c r="G473" s="140">
        <v>936</v>
      </c>
      <c r="H473" s="141"/>
      <c r="I473" s="141"/>
      <c r="J473" s="141"/>
      <c r="K473" s="141"/>
    </row>
    <row r="474" spans="1:11" s="142" customFormat="1" ht="54" x14ac:dyDescent="0.2">
      <c r="A474" s="134">
        <f t="shared" si="9"/>
        <v>473</v>
      </c>
      <c r="B474" s="147" t="s">
        <v>448</v>
      </c>
      <c r="C474" s="136" t="s">
        <v>449</v>
      </c>
      <c r="D474" s="137">
        <v>5</v>
      </c>
      <c r="E474" s="138"/>
      <c r="F474" s="138"/>
      <c r="G474" s="140">
        <v>49140</v>
      </c>
      <c r="H474" s="141"/>
      <c r="I474" s="141"/>
      <c r="J474" s="141"/>
      <c r="K474" s="141"/>
    </row>
    <row r="475" spans="1:11" s="142" customFormat="1" ht="144" x14ac:dyDescent="0.2">
      <c r="A475" s="134">
        <f t="shared" si="9"/>
        <v>474</v>
      </c>
      <c r="B475" s="147" t="s">
        <v>450</v>
      </c>
      <c r="C475" s="136" t="s">
        <v>451</v>
      </c>
      <c r="D475" s="137">
        <v>5</v>
      </c>
      <c r="E475" s="148"/>
      <c r="F475" s="138"/>
      <c r="G475" s="140">
        <v>21645</v>
      </c>
      <c r="H475" s="141"/>
      <c r="I475" s="141"/>
      <c r="J475" s="141"/>
      <c r="K475" s="141"/>
    </row>
    <row r="476" spans="1:11" s="142" customFormat="1" ht="180" x14ac:dyDescent="0.2">
      <c r="A476" s="134">
        <f t="shared" si="9"/>
        <v>475</v>
      </c>
      <c r="B476" s="135" t="s">
        <v>452</v>
      </c>
      <c r="C476" s="136" t="s">
        <v>453</v>
      </c>
      <c r="D476" s="137">
        <v>5</v>
      </c>
      <c r="E476" s="148"/>
      <c r="F476" s="138"/>
      <c r="G476" s="140">
        <v>24804</v>
      </c>
      <c r="H476" s="141"/>
      <c r="I476" s="141"/>
      <c r="J476" s="141"/>
      <c r="K476" s="141"/>
    </row>
    <row r="477" spans="1:11" s="142" customFormat="1" ht="72" x14ac:dyDescent="0.2">
      <c r="A477" s="134">
        <f t="shared" si="9"/>
        <v>476</v>
      </c>
      <c r="B477" s="147" t="s">
        <v>454</v>
      </c>
      <c r="C477" s="136" t="s">
        <v>455</v>
      </c>
      <c r="D477" s="137">
        <v>5</v>
      </c>
      <c r="E477" s="148"/>
      <c r="F477" s="138"/>
      <c r="G477" s="140">
        <v>10764</v>
      </c>
      <c r="H477" s="141"/>
      <c r="I477" s="141"/>
      <c r="J477" s="141"/>
      <c r="K477" s="141"/>
    </row>
    <row r="478" spans="1:11" s="142" customFormat="1" ht="36" x14ac:dyDescent="0.2">
      <c r="A478" s="134">
        <f t="shared" si="9"/>
        <v>477</v>
      </c>
      <c r="B478" s="147" t="s">
        <v>1213</v>
      </c>
      <c r="C478" s="178" t="s">
        <v>1214</v>
      </c>
      <c r="D478" s="137">
        <v>5</v>
      </c>
      <c r="E478" s="148"/>
      <c r="F478" s="138"/>
      <c r="G478" s="140">
        <v>643.5</v>
      </c>
      <c r="H478" s="141"/>
      <c r="I478" s="141"/>
      <c r="J478" s="141"/>
      <c r="K478" s="141"/>
    </row>
    <row r="479" spans="1:11" s="142" customFormat="1" ht="36" x14ac:dyDescent="0.2">
      <c r="A479" s="134">
        <f t="shared" si="9"/>
        <v>478</v>
      </c>
      <c r="B479" s="147" t="s">
        <v>1215</v>
      </c>
      <c r="C479" s="178" t="s">
        <v>1216</v>
      </c>
      <c r="D479" s="137">
        <v>5</v>
      </c>
      <c r="E479" s="148"/>
      <c r="F479" s="138"/>
      <c r="G479" s="140">
        <v>78.974999999999994</v>
      </c>
      <c r="H479" s="141"/>
      <c r="I479" s="141"/>
      <c r="J479" s="141"/>
      <c r="K479" s="141"/>
    </row>
    <row r="480" spans="1:11" s="153" customFormat="1" ht="72" x14ac:dyDescent="0.2">
      <c r="A480" s="149">
        <f>A479+1</f>
        <v>479</v>
      </c>
      <c r="B480" s="150" t="s">
        <v>456</v>
      </c>
      <c r="C480" s="151" t="s">
        <v>457</v>
      </c>
      <c r="D480" s="152">
        <v>6</v>
      </c>
      <c r="G480" s="154">
        <v>5967</v>
      </c>
      <c r="H480" s="155"/>
    </row>
    <row r="481" spans="1:8" s="153" customFormat="1" ht="36" x14ac:dyDescent="0.2">
      <c r="A481" s="149">
        <f t="shared" ref="A481:A510" si="10">A480+1</f>
        <v>480</v>
      </c>
      <c r="B481" s="150" t="s">
        <v>458</v>
      </c>
      <c r="C481" s="151" t="s">
        <v>459</v>
      </c>
      <c r="D481" s="152">
        <v>6</v>
      </c>
      <c r="G481" s="154">
        <v>7371</v>
      </c>
      <c r="H481" s="155"/>
    </row>
    <row r="482" spans="1:8" s="153" customFormat="1" x14ac:dyDescent="0.2">
      <c r="A482" s="149">
        <f t="shared" si="10"/>
        <v>481</v>
      </c>
      <c r="B482" s="150" t="s">
        <v>460</v>
      </c>
      <c r="C482" s="151" t="s">
        <v>461</v>
      </c>
      <c r="D482" s="152">
        <v>6</v>
      </c>
      <c r="G482" s="154">
        <v>1521</v>
      </c>
      <c r="H482" s="155"/>
    </row>
    <row r="483" spans="1:8" s="153" customFormat="1" ht="54" x14ac:dyDescent="0.2">
      <c r="A483" s="149">
        <f t="shared" si="10"/>
        <v>482</v>
      </c>
      <c r="B483" s="150" t="s">
        <v>462</v>
      </c>
      <c r="C483" s="151" t="s">
        <v>463</v>
      </c>
      <c r="D483" s="152">
        <v>6</v>
      </c>
      <c r="G483" s="154">
        <v>1600</v>
      </c>
      <c r="H483" s="155"/>
    </row>
    <row r="484" spans="1:8" s="153" customFormat="1" x14ac:dyDescent="0.2">
      <c r="A484" s="149">
        <f t="shared" si="10"/>
        <v>483</v>
      </c>
      <c r="B484" s="150" t="s">
        <v>464</v>
      </c>
      <c r="C484" s="151" t="s">
        <v>465</v>
      </c>
      <c r="D484" s="152">
        <v>6</v>
      </c>
      <c r="G484" s="154">
        <v>12870</v>
      </c>
      <c r="H484" s="155"/>
    </row>
    <row r="485" spans="1:8" s="153" customFormat="1" x14ac:dyDescent="0.2">
      <c r="A485" s="149">
        <f t="shared" si="10"/>
        <v>484</v>
      </c>
      <c r="B485" s="150" t="s">
        <v>466</v>
      </c>
      <c r="C485" s="151" t="s">
        <v>467</v>
      </c>
      <c r="D485" s="152">
        <v>6</v>
      </c>
      <c r="G485" s="154">
        <v>7604.9999999999991</v>
      </c>
      <c r="H485" s="155"/>
    </row>
    <row r="486" spans="1:8" s="153" customFormat="1" x14ac:dyDescent="0.2">
      <c r="A486" s="149">
        <f t="shared" si="10"/>
        <v>485</v>
      </c>
      <c r="B486" s="150" t="s">
        <v>468</v>
      </c>
      <c r="C486" s="151" t="s">
        <v>469</v>
      </c>
      <c r="D486" s="152">
        <v>6</v>
      </c>
      <c r="G486" s="154">
        <v>6903</v>
      </c>
      <c r="H486" s="155"/>
    </row>
    <row r="487" spans="1:8" s="153" customFormat="1" x14ac:dyDescent="0.2">
      <c r="A487" s="149">
        <f t="shared" si="10"/>
        <v>486</v>
      </c>
      <c r="B487" s="150" t="s">
        <v>470</v>
      </c>
      <c r="C487" s="151" t="s">
        <v>471</v>
      </c>
      <c r="D487" s="152">
        <v>6</v>
      </c>
      <c r="G487" s="154">
        <v>18369</v>
      </c>
      <c r="H487" s="155"/>
    </row>
    <row r="488" spans="1:8" s="153" customFormat="1" x14ac:dyDescent="0.2">
      <c r="A488" s="149">
        <f t="shared" si="10"/>
        <v>487</v>
      </c>
      <c r="B488" s="150" t="s">
        <v>472</v>
      </c>
      <c r="C488" s="151" t="s">
        <v>473</v>
      </c>
      <c r="D488" s="152">
        <v>6</v>
      </c>
      <c r="G488" s="154">
        <v>5382</v>
      </c>
      <c r="H488" s="155"/>
    </row>
    <row r="489" spans="1:8" s="153" customFormat="1" x14ac:dyDescent="0.2">
      <c r="A489" s="149">
        <f t="shared" si="10"/>
        <v>488</v>
      </c>
      <c r="B489" s="150" t="s">
        <v>474</v>
      </c>
      <c r="C489" s="151" t="s">
        <v>475</v>
      </c>
      <c r="D489" s="152">
        <v>6</v>
      </c>
      <c r="G489" s="154">
        <v>11466</v>
      </c>
      <c r="H489" s="155"/>
    </row>
    <row r="490" spans="1:8" s="153" customFormat="1" x14ac:dyDescent="0.2">
      <c r="A490" s="149">
        <f t="shared" si="10"/>
        <v>489</v>
      </c>
      <c r="B490" s="150" t="s">
        <v>476</v>
      </c>
      <c r="C490" s="151" t="s">
        <v>477</v>
      </c>
      <c r="D490" s="152">
        <v>6</v>
      </c>
      <c r="G490" s="154">
        <v>702</v>
      </c>
      <c r="H490" s="155"/>
    </row>
    <row r="491" spans="1:8" s="153" customFormat="1" x14ac:dyDescent="0.2">
      <c r="A491" s="149">
        <f t="shared" si="10"/>
        <v>490</v>
      </c>
      <c r="B491" s="150" t="s">
        <v>478</v>
      </c>
      <c r="C491" s="151" t="s">
        <v>477</v>
      </c>
      <c r="D491" s="152">
        <v>6</v>
      </c>
      <c r="G491" s="154">
        <v>19890</v>
      </c>
      <c r="H491" s="155"/>
    </row>
    <row r="492" spans="1:8" s="153" customFormat="1" x14ac:dyDescent="0.2">
      <c r="A492" s="149">
        <f t="shared" si="10"/>
        <v>491</v>
      </c>
      <c r="B492" s="150" t="s">
        <v>479</v>
      </c>
      <c r="C492" s="151" t="s">
        <v>477</v>
      </c>
      <c r="D492" s="152">
        <v>6</v>
      </c>
      <c r="G492" s="154">
        <v>2223</v>
      </c>
      <c r="H492" s="155"/>
    </row>
    <row r="493" spans="1:8" s="153" customFormat="1" x14ac:dyDescent="0.2">
      <c r="A493" s="149">
        <f t="shared" si="10"/>
        <v>492</v>
      </c>
      <c r="B493" s="150" t="s">
        <v>480</v>
      </c>
      <c r="C493" s="151" t="s">
        <v>481</v>
      </c>
      <c r="D493" s="152">
        <v>6</v>
      </c>
      <c r="G493" s="154">
        <v>819</v>
      </c>
      <c r="H493" s="155"/>
    </row>
    <row r="494" spans="1:8" s="153" customFormat="1" x14ac:dyDescent="0.2">
      <c r="A494" s="149">
        <f t="shared" si="10"/>
        <v>493</v>
      </c>
      <c r="B494" s="150" t="s">
        <v>482</v>
      </c>
      <c r="C494" s="151" t="s">
        <v>483</v>
      </c>
      <c r="D494" s="152">
        <v>6</v>
      </c>
      <c r="F494" s="156"/>
      <c r="G494" s="154">
        <v>819</v>
      </c>
      <c r="H494" s="155"/>
    </row>
    <row r="495" spans="1:8" s="153" customFormat="1" x14ac:dyDescent="0.2">
      <c r="A495" s="149">
        <f t="shared" si="10"/>
        <v>494</v>
      </c>
      <c r="B495" s="150" t="s">
        <v>484</v>
      </c>
      <c r="C495" s="151" t="s">
        <v>485</v>
      </c>
      <c r="D495" s="152">
        <v>6</v>
      </c>
      <c r="F495" s="156"/>
      <c r="G495" s="154">
        <v>1404</v>
      </c>
      <c r="H495" s="155"/>
    </row>
    <row r="496" spans="1:8" s="153" customFormat="1" ht="126" x14ac:dyDescent="0.2">
      <c r="A496" s="149">
        <f t="shared" si="10"/>
        <v>495</v>
      </c>
      <c r="B496" s="157" t="s">
        <v>486</v>
      </c>
      <c r="C496" s="151" t="s">
        <v>487</v>
      </c>
      <c r="D496" s="158">
        <v>6</v>
      </c>
      <c r="E496" s="159"/>
      <c r="F496" s="159"/>
      <c r="G496" s="154">
        <v>117000</v>
      </c>
      <c r="H496" s="160"/>
    </row>
    <row r="497" spans="1:8" s="153" customFormat="1" ht="72" x14ac:dyDescent="0.2">
      <c r="A497" s="149">
        <f t="shared" si="10"/>
        <v>496</v>
      </c>
      <c r="B497" s="157" t="s">
        <v>488</v>
      </c>
      <c r="C497" s="151" t="s">
        <v>487</v>
      </c>
      <c r="D497" s="158">
        <v>6</v>
      </c>
      <c r="E497" s="161"/>
      <c r="F497" s="159"/>
      <c r="G497" s="154">
        <v>169650</v>
      </c>
      <c r="H497" s="160"/>
    </row>
    <row r="498" spans="1:8" s="153" customFormat="1" ht="72" x14ac:dyDescent="0.2">
      <c r="A498" s="149">
        <f t="shared" si="10"/>
        <v>497</v>
      </c>
      <c r="B498" s="157" t="s">
        <v>489</v>
      </c>
      <c r="C498" s="162" t="s">
        <v>490</v>
      </c>
      <c r="D498" s="158">
        <v>6</v>
      </c>
      <c r="E498" s="161"/>
      <c r="F498" s="159"/>
      <c r="G498" s="154">
        <v>5850</v>
      </c>
      <c r="H498" s="160"/>
    </row>
    <row r="499" spans="1:8" s="153" customFormat="1" ht="36" x14ac:dyDescent="0.2">
      <c r="A499" s="149">
        <f t="shared" si="10"/>
        <v>498</v>
      </c>
      <c r="B499" s="163" t="s">
        <v>491</v>
      </c>
      <c r="C499" s="164" t="s">
        <v>492</v>
      </c>
      <c r="D499" s="158">
        <v>6</v>
      </c>
      <c r="E499" s="161"/>
      <c r="F499" s="160"/>
      <c r="G499" s="154">
        <v>2574</v>
      </c>
    </row>
    <row r="500" spans="1:8" s="153" customFormat="1" ht="72" x14ac:dyDescent="0.2">
      <c r="A500" s="149">
        <f t="shared" si="10"/>
        <v>499</v>
      </c>
      <c r="B500" s="163" t="s">
        <v>493</v>
      </c>
      <c r="C500" s="164" t="s">
        <v>494</v>
      </c>
      <c r="D500" s="158">
        <v>6</v>
      </c>
      <c r="E500" s="161"/>
      <c r="F500" s="160"/>
      <c r="G500" s="154">
        <v>3100.5</v>
      </c>
    </row>
    <row r="501" spans="1:8" s="153" customFormat="1" ht="72" x14ac:dyDescent="0.2">
      <c r="A501" s="149">
        <f t="shared" si="10"/>
        <v>500</v>
      </c>
      <c r="B501" s="163" t="s">
        <v>495</v>
      </c>
      <c r="C501" s="164" t="s">
        <v>496</v>
      </c>
      <c r="D501" s="158">
        <v>6</v>
      </c>
      <c r="E501" s="161"/>
      <c r="F501" s="160"/>
      <c r="G501" s="154">
        <v>4212</v>
      </c>
    </row>
    <row r="502" spans="1:8" s="153" customFormat="1" x14ac:dyDescent="0.2">
      <c r="A502" s="149">
        <f t="shared" si="10"/>
        <v>501</v>
      </c>
      <c r="B502" s="157" t="s">
        <v>497</v>
      </c>
      <c r="C502" s="165" t="s">
        <v>498</v>
      </c>
      <c r="D502" s="158">
        <v>6</v>
      </c>
      <c r="E502" s="161"/>
      <c r="F502" s="159"/>
      <c r="G502" s="154">
        <v>69030</v>
      </c>
    </row>
    <row r="503" spans="1:8" s="153" customFormat="1" x14ac:dyDescent="0.2">
      <c r="A503" s="149">
        <f t="shared" si="10"/>
        <v>502</v>
      </c>
      <c r="B503" s="157" t="s">
        <v>499</v>
      </c>
      <c r="C503" s="165" t="s">
        <v>498</v>
      </c>
      <c r="D503" s="158">
        <v>6</v>
      </c>
      <c r="E503" s="161"/>
      <c r="F503" s="159"/>
      <c r="G503" s="154">
        <v>107640</v>
      </c>
    </row>
    <row r="504" spans="1:8" s="153" customFormat="1" x14ac:dyDescent="0.2">
      <c r="A504" s="149">
        <f t="shared" si="10"/>
        <v>503</v>
      </c>
      <c r="B504" s="157" t="s">
        <v>500</v>
      </c>
      <c r="C504" s="165" t="s">
        <v>498</v>
      </c>
      <c r="D504" s="158">
        <v>6</v>
      </c>
      <c r="E504" s="161"/>
      <c r="F504" s="159"/>
      <c r="G504" s="154">
        <v>36270</v>
      </c>
    </row>
    <row r="505" spans="1:8" s="153" customFormat="1" ht="36" x14ac:dyDescent="0.2">
      <c r="A505" s="149">
        <f t="shared" si="10"/>
        <v>504</v>
      </c>
      <c r="B505" s="157" t="s">
        <v>501</v>
      </c>
      <c r="C505" s="165" t="s">
        <v>498</v>
      </c>
      <c r="D505" s="158">
        <v>6</v>
      </c>
      <c r="E505" s="159"/>
      <c r="F505" s="159"/>
      <c r="G505" s="154">
        <v>163.79999999999998</v>
      </c>
    </row>
    <row r="506" spans="1:8" s="153" customFormat="1" x14ac:dyDescent="0.2">
      <c r="A506" s="149">
        <f t="shared" si="10"/>
        <v>505</v>
      </c>
      <c r="B506" s="166" t="s">
        <v>502</v>
      </c>
      <c r="C506" s="167" t="s">
        <v>503</v>
      </c>
      <c r="D506" s="152">
        <v>6</v>
      </c>
      <c r="E506" s="168"/>
      <c r="F506" s="168"/>
      <c r="G506" s="154">
        <v>6201</v>
      </c>
    </row>
    <row r="507" spans="1:8" s="153" customFormat="1" ht="36" x14ac:dyDescent="0.2">
      <c r="A507" s="149">
        <f t="shared" si="10"/>
        <v>506</v>
      </c>
      <c r="B507" s="166" t="s">
        <v>504</v>
      </c>
      <c r="C507" s="167" t="s">
        <v>505</v>
      </c>
      <c r="D507" s="152">
        <v>6</v>
      </c>
      <c r="E507" s="168"/>
      <c r="F507" s="168"/>
      <c r="G507" s="154">
        <v>5850</v>
      </c>
    </row>
    <row r="508" spans="1:8" s="153" customFormat="1" ht="36" x14ac:dyDescent="0.2">
      <c r="A508" s="149">
        <f t="shared" si="10"/>
        <v>507</v>
      </c>
      <c r="B508" s="166" t="s">
        <v>506</v>
      </c>
      <c r="C508" s="167" t="s">
        <v>507</v>
      </c>
      <c r="D508" s="152">
        <v>6</v>
      </c>
      <c r="E508" s="168"/>
      <c r="F508" s="168"/>
      <c r="G508" s="154">
        <v>7371</v>
      </c>
    </row>
    <row r="509" spans="1:8" s="153" customFormat="1" ht="36" x14ac:dyDescent="0.2">
      <c r="A509" s="149">
        <f t="shared" si="10"/>
        <v>508</v>
      </c>
      <c r="B509" s="166" t="s">
        <v>508</v>
      </c>
      <c r="C509" s="167" t="s">
        <v>509</v>
      </c>
      <c r="D509" s="152">
        <v>6</v>
      </c>
      <c r="E509" s="168"/>
      <c r="F509" s="168"/>
      <c r="G509" s="154">
        <v>9360</v>
      </c>
    </row>
    <row r="510" spans="1:8" s="153" customFormat="1" x14ac:dyDescent="0.2">
      <c r="A510" s="149">
        <f t="shared" si="10"/>
        <v>509</v>
      </c>
      <c r="B510" s="166" t="s">
        <v>510</v>
      </c>
      <c r="C510" s="167" t="s">
        <v>511</v>
      </c>
      <c r="D510" s="152">
        <v>6</v>
      </c>
      <c r="E510" s="168"/>
      <c r="F510" s="168"/>
      <c r="G510" s="154">
        <v>994.49999999999989</v>
      </c>
    </row>
    <row r="511" spans="1:8" s="175" customFormat="1" ht="36" x14ac:dyDescent="0.2">
      <c r="A511" s="169">
        <f>A510+1</f>
        <v>510</v>
      </c>
      <c r="B511" s="170" t="s">
        <v>978</v>
      </c>
      <c r="C511" s="171" t="s">
        <v>979</v>
      </c>
      <c r="D511" s="172">
        <v>7</v>
      </c>
      <c r="E511" s="173"/>
      <c r="F511" s="173"/>
      <c r="G511" s="174">
        <v>28473.120000000003</v>
      </c>
    </row>
    <row r="512" spans="1:8" s="175" customFormat="1" x14ac:dyDescent="0.2">
      <c r="A512" s="169">
        <f t="shared" ref="A512:A549" si="11">A511+1</f>
        <v>511</v>
      </c>
      <c r="B512" s="170" t="s">
        <v>980</v>
      </c>
      <c r="C512" s="171" t="s">
        <v>981</v>
      </c>
      <c r="D512" s="172">
        <v>7</v>
      </c>
      <c r="E512" s="173"/>
      <c r="F512" s="173"/>
      <c r="G512" s="174">
        <v>1423.6559999999999</v>
      </c>
    </row>
    <row r="513" spans="1:7" s="175" customFormat="1" x14ac:dyDescent="0.2">
      <c r="A513" s="169">
        <f t="shared" si="11"/>
        <v>512</v>
      </c>
      <c r="B513" s="170" t="s">
        <v>982</v>
      </c>
      <c r="C513" s="171" t="s">
        <v>983</v>
      </c>
      <c r="D513" s="172">
        <v>7</v>
      </c>
      <c r="E513" s="173"/>
      <c r="F513" s="173"/>
      <c r="G513" s="174">
        <v>2808</v>
      </c>
    </row>
    <row r="514" spans="1:7" s="175" customFormat="1" x14ac:dyDescent="0.2">
      <c r="A514" s="169">
        <f t="shared" si="11"/>
        <v>513</v>
      </c>
      <c r="B514" s="170" t="s">
        <v>984</v>
      </c>
      <c r="C514" s="171" t="s">
        <v>985</v>
      </c>
      <c r="D514" s="172">
        <v>7</v>
      </c>
      <c r="E514" s="173"/>
      <c r="F514" s="173"/>
      <c r="G514" s="174">
        <v>2808</v>
      </c>
    </row>
    <row r="515" spans="1:7" s="175" customFormat="1" x14ac:dyDescent="0.2">
      <c r="A515" s="169">
        <f t="shared" si="11"/>
        <v>514</v>
      </c>
      <c r="B515" s="170" t="s">
        <v>986</v>
      </c>
      <c r="C515" s="171" t="s">
        <v>987</v>
      </c>
      <c r="D515" s="172">
        <v>7</v>
      </c>
      <c r="E515" s="173"/>
      <c r="F515" s="173"/>
      <c r="G515" s="174">
        <v>4106.7</v>
      </c>
    </row>
    <row r="516" spans="1:7" s="175" customFormat="1" x14ac:dyDescent="0.2">
      <c r="A516" s="169">
        <f t="shared" si="11"/>
        <v>515</v>
      </c>
      <c r="B516" s="170" t="s">
        <v>988</v>
      </c>
      <c r="C516" s="171" t="s">
        <v>989</v>
      </c>
      <c r="D516" s="172">
        <v>7</v>
      </c>
      <c r="E516" s="173"/>
      <c r="F516" s="173"/>
      <c r="G516" s="174">
        <v>6570.7199999999993</v>
      </c>
    </row>
    <row r="517" spans="1:7" s="175" customFormat="1" x14ac:dyDescent="0.2">
      <c r="A517" s="169">
        <f t="shared" si="11"/>
        <v>516</v>
      </c>
      <c r="B517" s="170" t="s">
        <v>990</v>
      </c>
      <c r="C517" s="171" t="s">
        <v>991</v>
      </c>
      <c r="D517" s="172">
        <v>7</v>
      </c>
      <c r="E517" s="173"/>
      <c r="F517" s="173"/>
      <c r="G517" s="174">
        <v>585</v>
      </c>
    </row>
    <row r="518" spans="1:7" s="175" customFormat="1" x14ac:dyDescent="0.2">
      <c r="A518" s="169">
        <f t="shared" si="11"/>
        <v>517</v>
      </c>
      <c r="B518" s="170" t="s">
        <v>992</v>
      </c>
      <c r="C518" s="171" t="s">
        <v>993</v>
      </c>
      <c r="D518" s="172">
        <v>7</v>
      </c>
      <c r="E518" s="173"/>
      <c r="F518" s="173"/>
      <c r="G518" s="174">
        <v>292.5</v>
      </c>
    </row>
    <row r="519" spans="1:7" s="175" customFormat="1" x14ac:dyDescent="0.2">
      <c r="A519" s="169">
        <f t="shared" si="11"/>
        <v>518</v>
      </c>
      <c r="B519" s="170" t="s">
        <v>994</v>
      </c>
      <c r="C519" s="171" t="s">
        <v>995</v>
      </c>
      <c r="D519" s="172">
        <v>7</v>
      </c>
      <c r="E519" s="173"/>
      <c r="F519" s="173"/>
      <c r="G519" s="174">
        <v>877.5</v>
      </c>
    </row>
    <row r="520" spans="1:7" s="175" customFormat="1" x14ac:dyDescent="0.2">
      <c r="A520" s="169">
        <f t="shared" si="11"/>
        <v>519</v>
      </c>
      <c r="B520" s="170" t="s">
        <v>996</v>
      </c>
      <c r="C520" s="171" t="s">
        <v>997</v>
      </c>
      <c r="D520" s="172">
        <v>7</v>
      </c>
      <c r="E520" s="173"/>
      <c r="F520" s="173"/>
      <c r="G520" s="174">
        <v>1404</v>
      </c>
    </row>
    <row r="521" spans="1:7" s="175" customFormat="1" ht="36" x14ac:dyDescent="0.2">
      <c r="A521" s="169">
        <f t="shared" si="11"/>
        <v>520</v>
      </c>
      <c r="B521" s="170" t="s">
        <v>998</v>
      </c>
      <c r="C521" s="171" t="s">
        <v>999</v>
      </c>
      <c r="D521" s="172">
        <v>7</v>
      </c>
      <c r="E521" s="173"/>
      <c r="F521" s="173"/>
      <c r="G521" s="174">
        <v>362.7</v>
      </c>
    </row>
    <row r="522" spans="1:7" s="175" customFormat="1" ht="36" x14ac:dyDescent="0.2">
      <c r="A522" s="169">
        <f t="shared" si="11"/>
        <v>521</v>
      </c>
      <c r="B522" s="170" t="s">
        <v>1000</v>
      </c>
      <c r="C522" s="171" t="s">
        <v>1001</v>
      </c>
      <c r="D522" s="172">
        <v>7</v>
      </c>
      <c r="E522" s="173"/>
      <c r="F522" s="173"/>
      <c r="G522" s="174">
        <v>1988.9999999999998</v>
      </c>
    </row>
    <row r="523" spans="1:7" s="175" customFormat="1" ht="36" x14ac:dyDescent="0.2">
      <c r="A523" s="169">
        <f t="shared" si="11"/>
        <v>522</v>
      </c>
      <c r="B523" s="170" t="s">
        <v>1002</v>
      </c>
      <c r="C523" s="171" t="s">
        <v>1003</v>
      </c>
      <c r="D523" s="172">
        <v>7</v>
      </c>
      <c r="E523" s="173"/>
      <c r="F523" s="173"/>
      <c r="G523" s="174">
        <v>3860.9999999999995</v>
      </c>
    </row>
    <row r="524" spans="1:7" s="175" customFormat="1" ht="36" x14ac:dyDescent="0.2">
      <c r="A524" s="169">
        <f t="shared" si="11"/>
        <v>523</v>
      </c>
      <c r="B524" s="170" t="s">
        <v>1004</v>
      </c>
      <c r="C524" s="171" t="s">
        <v>1005</v>
      </c>
      <c r="D524" s="172">
        <v>7</v>
      </c>
      <c r="E524" s="173"/>
      <c r="F524" s="173"/>
      <c r="G524" s="174">
        <v>6669</v>
      </c>
    </row>
    <row r="525" spans="1:7" s="175" customFormat="1" ht="36" x14ac:dyDescent="0.2">
      <c r="A525" s="169">
        <f t="shared" si="11"/>
        <v>524</v>
      </c>
      <c r="B525" s="170" t="s">
        <v>1006</v>
      </c>
      <c r="C525" s="171" t="s">
        <v>1007</v>
      </c>
      <c r="D525" s="172">
        <v>7</v>
      </c>
      <c r="E525" s="173"/>
      <c r="F525" s="173"/>
      <c r="G525" s="174">
        <v>16848</v>
      </c>
    </row>
    <row r="526" spans="1:7" s="175" customFormat="1" ht="36" x14ac:dyDescent="0.2">
      <c r="A526" s="169">
        <f t="shared" si="11"/>
        <v>525</v>
      </c>
      <c r="B526" s="170" t="s">
        <v>1008</v>
      </c>
      <c r="C526" s="171" t="s">
        <v>1009</v>
      </c>
      <c r="D526" s="172">
        <v>7</v>
      </c>
      <c r="E526" s="173"/>
      <c r="F526" s="173"/>
      <c r="G526" s="174">
        <v>22464</v>
      </c>
    </row>
    <row r="527" spans="1:7" s="175" customFormat="1" ht="36" x14ac:dyDescent="0.2">
      <c r="A527" s="169">
        <f t="shared" si="11"/>
        <v>526</v>
      </c>
      <c r="B527" s="170" t="s">
        <v>1010</v>
      </c>
      <c r="C527" s="171" t="s">
        <v>1011</v>
      </c>
      <c r="D527" s="172">
        <v>7</v>
      </c>
      <c r="E527" s="173"/>
      <c r="F527" s="173"/>
      <c r="G527" s="174">
        <v>51480</v>
      </c>
    </row>
    <row r="528" spans="1:7" s="175" customFormat="1" x14ac:dyDescent="0.2">
      <c r="A528" s="169">
        <f t="shared" si="11"/>
        <v>527</v>
      </c>
      <c r="B528" s="170" t="s">
        <v>1012</v>
      </c>
      <c r="C528" s="171" t="s">
        <v>1013</v>
      </c>
      <c r="D528" s="172">
        <v>7</v>
      </c>
      <c r="E528" s="173"/>
      <c r="F528" s="173"/>
      <c r="G528" s="174">
        <v>14040</v>
      </c>
    </row>
    <row r="529" spans="1:7" s="175" customFormat="1" ht="36" x14ac:dyDescent="0.2">
      <c r="A529" s="169">
        <f t="shared" si="11"/>
        <v>528</v>
      </c>
      <c r="B529" s="170" t="s">
        <v>1014</v>
      </c>
      <c r="C529" s="171" t="s">
        <v>1015</v>
      </c>
      <c r="D529" s="172">
        <v>7</v>
      </c>
      <c r="E529" s="173"/>
      <c r="F529" s="173"/>
      <c r="G529" s="174">
        <v>9945</v>
      </c>
    </row>
    <row r="530" spans="1:7" s="175" customFormat="1" ht="36" x14ac:dyDescent="0.2">
      <c r="A530" s="169">
        <f t="shared" si="11"/>
        <v>529</v>
      </c>
      <c r="B530" s="170" t="s">
        <v>1016</v>
      </c>
      <c r="C530" s="171" t="s">
        <v>1017</v>
      </c>
      <c r="D530" s="172">
        <v>7</v>
      </c>
      <c r="E530" s="173"/>
      <c r="F530" s="173"/>
      <c r="G530" s="174">
        <v>9009</v>
      </c>
    </row>
    <row r="531" spans="1:7" s="175" customFormat="1" x14ac:dyDescent="0.2">
      <c r="A531" s="169">
        <f t="shared" si="11"/>
        <v>530</v>
      </c>
      <c r="B531" s="170" t="s">
        <v>1018</v>
      </c>
      <c r="C531" s="171" t="s">
        <v>1019</v>
      </c>
      <c r="D531" s="172">
        <v>7</v>
      </c>
      <c r="E531" s="173"/>
      <c r="F531" s="173"/>
      <c r="G531" s="174">
        <v>14976</v>
      </c>
    </row>
    <row r="532" spans="1:7" s="175" customFormat="1" x14ac:dyDescent="0.2">
      <c r="A532" s="169">
        <f t="shared" si="11"/>
        <v>531</v>
      </c>
      <c r="B532" s="170" t="s">
        <v>1020</v>
      </c>
      <c r="C532" s="171" t="s">
        <v>1021</v>
      </c>
      <c r="D532" s="172">
        <v>7</v>
      </c>
      <c r="E532" s="173"/>
      <c r="F532" s="173"/>
      <c r="G532" s="174">
        <v>1404</v>
      </c>
    </row>
    <row r="533" spans="1:7" s="175" customFormat="1" x14ac:dyDescent="0.2">
      <c r="A533" s="169">
        <f t="shared" si="11"/>
        <v>532</v>
      </c>
      <c r="B533" s="170" t="s">
        <v>1022</v>
      </c>
      <c r="C533" s="171" t="s">
        <v>1023</v>
      </c>
      <c r="D533" s="172">
        <v>7</v>
      </c>
      <c r="E533" s="173"/>
      <c r="F533" s="173"/>
      <c r="G533" s="174">
        <v>6669</v>
      </c>
    </row>
    <row r="534" spans="1:7" s="175" customFormat="1" x14ac:dyDescent="0.2">
      <c r="A534" s="169">
        <f t="shared" si="11"/>
        <v>533</v>
      </c>
      <c r="B534" s="170" t="s">
        <v>1024</v>
      </c>
      <c r="C534" s="171" t="s">
        <v>1025</v>
      </c>
      <c r="D534" s="172">
        <v>7</v>
      </c>
      <c r="E534" s="173"/>
      <c r="F534" s="173"/>
      <c r="G534" s="174">
        <v>11115</v>
      </c>
    </row>
    <row r="535" spans="1:7" s="175" customFormat="1" x14ac:dyDescent="0.2">
      <c r="A535" s="169">
        <f t="shared" si="11"/>
        <v>534</v>
      </c>
      <c r="B535" s="170" t="s">
        <v>1026</v>
      </c>
      <c r="C535" s="171" t="s">
        <v>1027</v>
      </c>
      <c r="D535" s="172">
        <v>7</v>
      </c>
      <c r="E535" s="173"/>
      <c r="F535" s="173"/>
      <c r="G535" s="174">
        <v>6084</v>
      </c>
    </row>
    <row r="536" spans="1:7" s="175" customFormat="1" x14ac:dyDescent="0.2">
      <c r="A536" s="169">
        <f t="shared" si="11"/>
        <v>535</v>
      </c>
      <c r="B536" s="170" t="s">
        <v>1028</v>
      </c>
      <c r="C536" s="171" t="s">
        <v>1029</v>
      </c>
      <c r="D536" s="172">
        <v>7</v>
      </c>
      <c r="E536" s="173"/>
      <c r="F536" s="173"/>
      <c r="G536" s="174">
        <v>8424</v>
      </c>
    </row>
    <row r="537" spans="1:7" s="175" customFormat="1" ht="36" x14ac:dyDescent="0.2">
      <c r="A537" s="169">
        <f t="shared" si="11"/>
        <v>536</v>
      </c>
      <c r="B537" s="170" t="s">
        <v>1030</v>
      </c>
      <c r="C537" s="171" t="s">
        <v>1031</v>
      </c>
      <c r="D537" s="172">
        <v>7</v>
      </c>
      <c r="E537" s="173"/>
      <c r="F537" s="173"/>
      <c r="G537" s="174">
        <v>2925</v>
      </c>
    </row>
    <row r="538" spans="1:7" s="175" customFormat="1" x14ac:dyDescent="0.2">
      <c r="A538" s="169">
        <f t="shared" si="11"/>
        <v>537</v>
      </c>
      <c r="B538" s="170" t="s">
        <v>1032</v>
      </c>
      <c r="C538" s="171" t="s">
        <v>1033</v>
      </c>
      <c r="D538" s="172">
        <v>7</v>
      </c>
      <c r="E538" s="173"/>
      <c r="F538" s="173"/>
      <c r="G538" s="174">
        <v>7137</v>
      </c>
    </row>
    <row r="539" spans="1:7" s="175" customFormat="1" x14ac:dyDescent="0.2">
      <c r="A539" s="169">
        <f t="shared" si="11"/>
        <v>538</v>
      </c>
      <c r="B539" s="170" t="s">
        <v>1034</v>
      </c>
      <c r="C539" s="171" t="s">
        <v>1035</v>
      </c>
      <c r="D539" s="172">
        <v>7</v>
      </c>
      <c r="E539" s="173"/>
      <c r="F539" s="173"/>
      <c r="G539" s="174">
        <v>1111.5</v>
      </c>
    </row>
    <row r="540" spans="1:7" s="175" customFormat="1" x14ac:dyDescent="0.2">
      <c r="A540" s="169">
        <f t="shared" si="11"/>
        <v>539</v>
      </c>
      <c r="B540" s="170" t="s">
        <v>1036</v>
      </c>
      <c r="C540" s="171" t="s">
        <v>1037</v>
      </c>
      <c r="D540" s="172">
        <v>7</v>
      </c>
      <c r="E540" s="173"/>
      <c r="F540" s="173"/>
      <c r="G540" s="174">
        <v>5265</v>
      </c>
    </row>
    <row r="541" spans="1:7" s="175" customFormat="1" x14ac:dyDescent="0.2">
      <c r="A541" s="169">
        <f t="shared" si="11"/>
        <v>540</v>
      </c>
      <c r="B541" s="170" t="s">
        <v>1038</v>
      </c>
      <c r="C541" s="171" t="s">
        <v>1039</v>
      </c>
      <c r="D541" s="172">
        <v>7</v>
      </c>
      <c r="E541" s="173"/>
      <c r="F541" s="173"/>
      <c r="G541" s="174">
        <v>26910</v>
      </c>
    </row>
    <row r="542" spans="1:7" s="175" customFormat="1" x14ac:dyDescent="0.2">
      <c r="A542" s="169">
        <f t="shared" si="11"/>
        <v>541</v>
      </c>
      <c r="B542" s="170" t="s">
        <v>1040</v>
      </c>
      <c r="C542" s="171" t="s">
        <v>1041</v>
      </c>
      <c r="D542" s="172">
        <v>7</v>
      </c>
      <c r="E542" s="173"/>
      <c r="F542" s="173"/>
      <c r="G542" s="174">
        <v>57330</v>
      </c>
    </row>
    <row r="543" spans="1:7" s="175" customFormat="1" x14ac:dyDescent="0.2">
      <c r="A543" s="169">
        <f t="shared" si="11"/>
        <v>542</v>
      </c>
      <c r="B543" s="170" t="s">
        <v>1042</v>
      </c>
      <c r="C543" s="171" t="s">
        <v>1043</v>
      </c>
      <c r="D543" s="172">
        <v>7</v>
      </c>
      <c r="E543" s="173"/>
      <c r="F543" s="173"/>
      <c r="G543" s="174">
        <v>31589.999999999996</v>
      </c>
    </row>
    <row r="544" spans="1:7" s="175" customFormat="1" ht="54" x14ac:dyDescent="0.2">
      <c r="A544" s="169">
        <f t="shared" si="11"/>
        <v>543</v>
      </c>
      <c r="B544" s="176" t="s">
        <v>1044</v>
      </c>
      <c r="C544" s="177" t="s">
        <v>1045</v>
      </c>
      <c r="D544" s="172">
        <v>7</v>
      </c>
      <c r="G544" s="174">
        <v>3800</v>
      </c>
    </row>
    <row r="545" spans="1:7" s="175" customFormat="1" ht="54" x14ac:dyDescent="0.2">
      <c r="A545" s="169">
        <f t="shared" si="11"/>
        <v>544</v>
      </c>
      <c r="B545" s="176" t="s">
        <v>1046</v>
      </c>
      <c r="C545" s="177" t="s">
        <v>1047</v>
      </c>
      <c r="D545" s="172">
        <v>7</v>
      </c>
      <c r="G545" s="174">
        <v>5500</v>
      </c>
    </row>
    <row r="546" spans="1:7" s="175" customFormat="1" ht="54" x14ac:dyDescent="0.2">
      <c r="A546" s="169">
        <f t="shared" si="11"/>
        <v>545</v>
      </c>
      <c r="B546" s="176" t="s">
        <v>1048</v>
      </c>
      <c r="C546" s="177" t="s">
        <v>1049</v>
      </c>
      <c r="D546" s="172">
        <v>7</v>
      </c>
      <c r="G546" s="174">
        <v>5100</v>
      </c>
    </row>
    <row r="547" spans="1:7" s="175" customFormat="1" ht="54" x14ac:dyDescent="0.2">
      <c r="A547" s="169">
        <f t="shared" si="11"/>
        <v>546</v>
      </c>
      <c r="B547" s="176" t="s">
        <v>1050</v>
      </c>
      <c r="C547" s="177" t="s">
        <v>1051</v>
      </c>
      <c r="D547" s="172">
        <v>7</v>
      </c>
      <c r="G547" s="174">
        <v>5100</v>
      </c>
    </row>
    <row r="548" spans="1:7" s="175" customFormat="1" ht="72" x14ac:dyDescent="0.2">
      <c r="A548" s="169">
        <f t="shared" si="11"/>
        <v>547</v>
      </c>
      <c r="B548" s="176" t="s">
        <v>1052</v>
      </c>
      <c r="C548" s="177" t="s">
        <v>1053</v>
      </c>
      <c r="D548" s="172">
        <v>7</v>
      </c>
      <c r="G548" s="174">
        <v>5100</v>
      </c>
    </row>
    <row r="549" spans="1:7" s="175" customFormat="1" ht="72" x14ac:dyDescent="0.2">
      <c r="A549" s="169">
        <f t="shared" si="11"/>
        <v>548</v>
      </c>
      <c r="B549" s="176" t="s">
        <v>1054</v>
      </c>
      <c r="C549" s="177" t="s">
        <v>1055</v>
      </c>
      <c r="D549" s="172">
        <v>7</v>
      </c>
      <c r="G549" s="174">
        <v>9100</v>
      </c>
    </row>
  </sheetData>
  <sheetProtection password="CC4D" sheet="1" objects="1" scenarios="1" selectLockedCells="1" selectUnlockedCells="1"/>
  <autoFilter ref="A1:K549">
    <sortState ref="A2:K547">
      <sortCondition ref="D1:D547"/>
    </sortState>
  </autoFilter>
  <printOptions horizontalCentered="1" verticalCentered="1" gridLines="1"/>
  <pageMargins left="0.25" right="0.25" top="0.75" bottom="0.75" header="0.3" footer="0.3"/>
  <pageSetup paperSize="9" scale="83" fitToHeight="0" orientation="landscape" r:id="rId1"/>
  <headerFooter>
    <oddHeader>&amp;F</oddHeader>
    <oddFooter>עמוד &amp;P מתוך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5"/>
  <sheetViews>
    <sheetView rightToLeft="1" workbookViewId="0">
      <selection sqref="A1:XFD1048576"/>
    </sheetView>
  </sheetViews>
  <sheetFormatPr defaultRowHeight="14.25" x14ac:dyDescent="0.2"/>
  <cols>
    <col min="3" max="3" width="10.5" bestFit="1" customWidth="1"/>
  </cols>
  <sheetData>
    <row r="2" spans="1:3" ht="15" x14ac:dyDescent="0.25">
      <c r="A2" s="274" t="s">
        <v>1175</v>
      </c>
      <c r="B2" s="274"/>
      <c r="C2" s="274"/>
    </row>
    <row r="3" spans="1:3" ht="47.25" x14ac:dyDescent="0.2">
      <c r="A3" s="48" t="s">
        <v>1176</v>
      </c>
      <c r="B3" s="48" t="s">
        <v>1177</v>
      </c>
      <c r="C3" s="48" t="s">
        <v>1178</v>
      </c>
    </row>
    <row r="4" spans="1:3" ht="15.75" x14ac:dyDescent="0.2">
      <c r="A4" s="49" t="s">
        <v>1179</v>
      </c>
      <c r="B4" s="50">
        <v>0.19</v>
      </c>
      <c r="C4" s="51"/>
    </row>
    <row r="5" spans="1:3" ht="31.5" x14ac:dyDescent="0.2">
      <c r="A5" s="49" t="s">
        <v>387</v>
      </c>
      <c r="B5" s="50">
        <v>0.19</v>
      </c>
      <c r="C5" s="51"/>
    </row>
    <row r="6" spans="1:3" ht="31.5" x14ac:dyDescent="0.2">
      <c r="A6" s="49" t="s">
        <v>1180</v>
      </c>
      <c r="B6" s="50">
        <v>0.22</v>
      </c>
      <c r="C6" s="51"/>
    </row>
    <row r="7" spans="1:3" ht="31.5" x14ac:dyDescent="0.2">
      <c r="A7" s="49" t="s">
        <v>1181</v>
      </c>
      <c r="B7" s="50">
        <v>0.06</v>
      </c>
      <c r="C7" s="51"/>
    </row>
    <row r="8" spans="1:3" ht="63" x14ac:dyDescent="0.2">
      <c r="A8" s="49" t="s">
        <v>1182</v>
      </c>
      <c r="B8" s="50">
        <v>0.16</v>
      </c>
      <c r="C8" s="51"/>
    </row>
    <row r="9" spans="1:3" ht="47.25" x14ac:dyDescent="0.2">
      <c r="A9" s="49" t="s">
        <v>1183</v>
      </c>
      <c r="B9" s="50">
        <v>0.13</v>
      </c>
      <c r="C9" s="51"/>
    </row>
    <row r="10" spans="1:3" ht="31.5" x14ac:dyDescent="0.2">
      <c r="A10" s="49" t="s">
        <v>1184</v>
      </c>
      <c r="B10" s="50">
        <v>0.05</v>
      </c>
      <c r="C10" s="51"/>
    </row>
    <row r="11" spans="1:3" ht="15" x14ac:dyDescent="0.25">
      <c r="A11" s="52"/>
      <c r="B11" s="52"/>
      <c r="C11" s="52"/>
    </row>
    <row r="12" spans="1:3" ht="15" x14ac:dyDescent="0.25">
      <c r="A12" s="275" t="s">
        <v>1185</v>
      </c>
      <c r="B12" s="275"/>
      <c r="C12" s="275"/>
    </row>
    <row r="13" spans="1:3" ht="47.25" x14ac:dyDescent="0.2">
      <c r="A13" s="48" t="s">
        <v>1176</v>
      </c>
      <c r="B13" s="48" t="s">
        <v>1177</v>
      </c>
      <c r="C13" s="48" t="s">
        <v>1178</v>
      </c>
    </row>
    <row r="14" spans="1:3" ht="31.5" x14ac:dyDescent="0.2">
      <c r="A14" s="53" t="s">
        <v>1186</v>
      </c>
      <c r="B14" s="54">
        <v>0.8</v>
      </c>
      <c r="C14" s="55"/>
    </row>
    <row r="15" spans="1:3" ht="31.5" x14ac:dyDescent="0.2">
      <c r="A15" s="53" t="s">
        <v>1187</v>
      </c>
      <c r="B15" s="54">
        <v>0.2</v>
      </c>
      <c r="C15" s="55"/>
    </row>
  </sheetData>
  <sheetProtection password="CC4D" sheet="1" objects="1" scenarios="1" selectLockedCells="1" selectUnlockedCells="1"/>
  <mergeCells count="2">
    <mergeCell ref="A2:C2"/>
    <mergeCell ref="A12:C1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45"/>
  <sheetViews>
    <sheetView rightToLeft="1" zoomScaleNormal="100" workbookViewId="0">
      <selection sqref="A1:XFD1048576"/>
    </sheetView>
  </sheetViews>
  <sheetFormatPr defaultColWidth="8.875" defaultRowHeight="18" x14ac:dyDescent="0.25"/>
  <cols>
    <col min="1" max="1" width="7.375" style="23" customWidth="1"/>
    <col min="2" max="2" width="47.875" style="46" customWidth="1"/>
    <col min="3" max="3" width="51.125" style="46" customWidth="1"/>
    <col min="4" max="4" width="17.75" style="46" customWidth="1"/>
    <col min="5" max="5" width="16.375" style="24" bestFit="1" customWidth="1"/>
    <col min="6" max="6" width="18.125" style="24" customWidth="1"/>
    <col min="7" max="7" width="32.375" style="47" customWidth="1"/>
    <col min="8" max="8" width="42.875" style="24" customWidth="1"/>
    <col min="9" max="16384" width="8.875" style="24"/>
  </cols>
  <sheetData>
    <row r="1" spans="1:45" x14ac:dyDescent="0.25">
      <c r="B1" s="278" t="s">
        <v>1056</v>
      </c>
      <c r="C1" s="278"/>
      <c r="D1" s="278"/>
      <c r="E1" s="278"/>
      <c r="F1" s="278"/>
      <c r="G1" s="278"/>
      <c r="H1" s="278"/>
    </row>
    <row r="2" spans="1:45" s="26" customFormat="1" ht="168" customHeight="1" x14ac:dyDescent="0.25">
      <c r="A2" s="25"/>
      <c r="B2" s="279" t="s">
        <v>1057</v>
      </c>
      <c r="C2" s="280"/>
      <c r="D2" s="280"/>
      <c r="E2" s="280"/>
      <c r="F2" s="280"/>
      <c r="G2" s="280"/>
      <c r="H2" s="280"/>
      <c r="I2" s="281"/>
    </row>
    <row r="3" spans="1:45" ht="81" x14ac:dyDescent="0.25">
      <c r="A3" s="27" t="s">
        <v>84</v>
      </c>
      <c r="B3" s="282" t="s">
        <v>85</v>
      </c>
      <c r="C3" s="283"/>
      <c r="D3" s="28" t="s">
        <v>1058</v>
      </c>
      <c r="E3" s="29" t="s">
        <v>1059</v>
      </c>
      <c r="F3" s="29" t="s">
        <v>1060</v>
      </c>
      <c r="G3" s="30" t="s">
        <v>1061</v>
      </c>
      <c r="H3" s="29" t="s">
        <v>1062</v>
      </c>
    </row>
    <row r="4" spans="1:45" ht="23.25" x14ac:dyDescent="0.3">
      <c r="A4" s="31">
        <v>1</v>
      </c>
      <c r="B4" s="32" t="s">
        <v>1063</v>
      </c>
      <c r="C4" s="33" t="s">
        <v>1064</v>
      </c>
      <c r="D4" s="34">
        <v>1</v>
      </c>
      <c r="E4" s="35" t="s">
        <v>1065</v>
      </c>
      <c r="F4" s="36" t="s">
        <v>1066</v>
      </c>
      <c r="G4" s="179">
        <v>306986.40000000002</v>
      </c>
      <c r="H4" s="35"/>
    </row>
    <row r="5" spans="1:45" ht="23.25" x14ac:dyDescent="0.3">
      <c r="A5" s="31">
        <v>2</v>
      </c>
      <c r="B5" s="37" t="s">
        <v>1067</v>
      </c>
      <c r="C5" s="38" t="s">
        <v>1068</v>
      </c>
      <c r="D5" s="34">
        <v>1</v>
      </c>
      <c r="E5" s="35" t="s">
        <v>1065</v>
      </c>
      <c r="F5" s="36" t="s">
        <v>1069</v>
      </c>
      <c r="G5" s="179">
        <v>204276.80000000002</v>
      </c>
      <c r="H5" s="35"/>
      <c r="I5" s="39"/>
      <c r="J5" s="40"/>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row>
    <row r="6" spans="1:45" s="42" customFormat="1" ht="23.25" x14ac:dyDescent="0.3">
      <c r="A6" s="31">
        <v>3</v>
      </c>
      <c r="B6" s="32" t="s">
        <v>1070</v>
      </c>
      <c r="C6" s="33" t="s">
        <v>1071</v>
      </c>
      <c r="D6" s="34">
        <v>1</v>
      </c>
      <c r="E6" s="35" t="s">
        <v>1065</v>
      </c>
      <c r="F6" s="36" t="s">
        <v>1072</v>
      </c>
      <c r="G6" s="179">
        <v>101875.20000000001</v>
      </c>
      <c r="H6" s="35"/>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row>
    <row r="7" spans="1:45" ht="23.25" x14ac:dyDescent="0.3">
      <c r="A7" s="31">
        <v>4</v>
      </c>
      <c r="B7" s="32" t="s">
        <v>1073</v>
      </c>
      <c r="C7" s="33" t="s">
        <v>1074</v>
      </c>
      <c r="D7" s="34">
        <v>1</v>
      </c>
      <c r="E7" s="35" t="s">
        <v>1065</v>
      </c>
      <c r="F7" s="36" t="s">
        <v>1075</v>
      </c>
      <c r="G7" s="179">
        <v>74866.400000000009</v>
      </c>
      <c r="H7" s="35"/>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row>
    <row r="8" spans="1:45" ht="23.25" x14ac:dyDescent="0.3">
      <c r="A8" s="31">
        <v>5</v>
      </c>
      <c r="B8" s="32" t="s">
        <v>1076</v>
      </c>
      <c r="C8" s="33" t="s">
        <v>1077</v>
      </c>
      <c r="D8" s="34">
        <v>1</v>
      </c>
      <c r="E8" s="35" t="s">
        <v>1065</v>
      </c>
      <c r="F8" s="36" t="s">
        <v>1078</v>
      </c>
      <c r="G8" s="179">
        <v>47829.600000000006</v>
      </c>
      <c r="H8" s="35"/>
    </row>
    <row r="9" spans="1:45" ht="23.25" x14ac:dyDescent="0.3">
      <c r="A9" s="31">
        <v>6</v>
      </c>
      <c r="B9" s="32" t="s">
        <v>1079</v>
      </c>
      <c r="C9" s="33" t="s">
        <v>1080</v>
      </c>
      <c r="D9" s="34">
        <v>1</v>
      </c>
      <c r="E9" s="35" t="s">
        <v>1065</v>
      </c>
      <c r="F9" s="36" t="s">
        <v>1081</v>
      </c>
      <c r="G9" s="179">
        <v>25642.400000000001</v>
      </c>
      <c r="H9" s="35"/>
    </row>
    <row r="10" spans="1:45" ht="28.5" x14ac:dyDescent="0.3">
      <c r="A10" s="31">
        <v>7</v>
      </c>
      <c r="B10" s="37" t="s">
        <v>1082</v>
      </c>
      <c r="C10" s="38" t="s">
        <v>1083</v>
      </c>
      <c r="D10" s="34">
        <v>1</v>
      </c>
      <c r="E10" s="35" t="s">
        <v>1065</v>
      </c>
      <c r="F10" s="36" t="s">
        <v>1084</v>
      </c>
      <c r="G10" s="179">
        <v>20512.800000000003</v>
      </c>
      <c r="H10" s="43"/>
    </row>
    <row r="11" spans="1:45" ht="23.25" x14ac:dyDescent="0.3">
      <c r="A11" s="31">
        <v>8</v>
      </c>
      <c r="B11" s="32" t="s">
        <v>1085</v>
      </c>
      <c r="C11" s="33" t="s">
        <v>1086</v>
      </c>
      <c r="D11" s="34">
        <v>1</v>
      </c>
      <c r="E11" s="35" t="s">
        <v>1065</v>
      </c>
      <c r="F11" s="36" t="s">
        <v>1087</v>
      </c>
      <c r="G11" s="179">
        <v>16408</v>
      </c>
      <c r="H11" s="43"/>
    </row>
    <row r="12" spans="1:45" ht="23.25" x14ac:dyDescent="0.3">
      <c r="A12" s="31">
        <v>9</v>
      </c>
      <c r="B12" s="32" t="s">
        <v>1088</v>
      </c>
      <c r="C12" s="33" t="s">
        <v>1089</v>
      </c>
      <c r="D12" s="34">
        <v>1</v>
      </c>
      <c r="E12" s="35" t="s">
        <v>1065</v>
      </c>
      <c r="F12" s="36" t="s">
        <v>1090</v>
      </c>
      <c r="G12" s="179">
        <v>24617.600000000002</v>
      </c>
      <c r="H12" s="43"/>
    </row>
    <row r="13" spans="1:45" ht="23.25" x14ac:dyDescent="0.3">
      <c r="A13" s="31">
        <v>10</v>
      </c>
      <c r="B13" s="37" t="s">
        <v>1091</v>
      </c>
      <c r="C13" s="38" t="s">
        <v>1092</v>
      </c>
      <c r="D13" s="34">
        <v>1</v>
      </c>
      <c r="E13" s="35" t="s">
        <v>1065</v>
      </c>
      <c r="F13" s="36" t="s">
        <v>1093</v>
      </c>
      <c r="G13" s="179">
        <v>10248.000000000002</v>
      </c>
      <c r="H13" s="43"/>
    </row>
    <row r="14" spans="1:45" ht="23.25" x14ac:dyDescent="0.3">
      <c r="A14" s="31">
        <v>11</v>
      </c>
      <c r="B14" s="37" t="s">
        <v>1094</v>
      </c>
      <c r="C14" s="38" t="s">
        <v>1095</v>
      </c>
      <c r="D14" s="34">
        <v>1</v>
      </c>
      <c r="E14" s="35" t="s">
        <v>1065</v>
      </c>
      <c r="F14" s="36" t="s">
        <v>1096</v>
      </c>
      <c r="G14" s="179">
        <v>17729.04</v>
      </c>
      <c r="H14" s="43"/>
    </row>
    <row r="15" spans="1:45" ht="23.25" x14ac:dyDescent="0.3">
      <c r="A15" s="31">
        <v>12</v>
      </c>
      <c r="B15" s="37" t="s">
        <v>1097</v>
      </c>
      <c r="C15" s="38" t="s">
        <v>1098</v>
      </c>
      <c r="D15" s="34">
        <v>1</v>
      </c>
      <c r="E15" s="35" t="s">
        <v>1065</v>
      </c>
      <c r="F15" s="36" t="s">
        <v>1099</v>
      </c>
      <c r="G15" s="179">
        <v>1915.2000000000003</v>
      </c>
      <c r="H15" s="43"/>
    </row>
    <row r="16" spans="1:45" ht="23.25" x14ac:dyDescent="0.3">
      <c r="A16" s="31">
        <v>13</v>
      </c>
      <c r="B16" s="32" t="s">
        <v>1100</v>
      </c>
      <c r="C16" s="33" t="s">
        <v>1101</v>
      </c>
      <c r="D16" s="34">
        <v>1</v>
      </c>
      <c r="E16" s="35" t="s">
        <v>1065</v>
      </c>
      <c r="F16" s="36" t="s">
        <v>1102</v>
      </c>
      <c r="G16" s="179">
        <v>3248.0000000000005</v>
      </c>
      <c r="H16" s="43"/>
    </row>
    <row r="17" spans="1:8" ht="23.25" x14ac:dyDescent="0.3">
      <c r="A17" s="31">
        <v>14</v>
      </c>
      <c r="B17" s="37" t="s">
        <v>1103</v>
      </c>
      <c r="C17" s="38" t="s">
        <v>1104</v>
      </c>
      <c r="D17" s="34">
        <v>1</v>
      </c>
      <c r="E17" s="35" t="s">
        <v>1065</v>
      </c>
      <c r="F17" s="36" t="s">
        <v>1105</v>
      </c>
      <c r="G17" s="179">
        <v>5398.4000000000005</v>
      </c>
      <c r="H17" s="43"/>
    </row>
    <row r="18" spans="1:8" ht="28.5" x14ac:dyDescent="0.3">
      <c r="A18" s="31">
        <v>15</v>
      </c>
      <c r="B18" s="32" t="s">
        <v>1106</v>
      </c>
      <c r="C18" s="33" t="s">
        <v>1107</v>
      </c>
      <c r="D18" s="34">
        <v>1</v>
      </c>
      <c r="E18" s="35" t="s">
        <v>1065</v>
      </c>
      <c r="F18" s="36" t="s">
        <v>1108</v>
      </c>
      <c r="G18" s="179">
        <v>2055.2000000000003</v>
      </c>
      <c r="H18" s="35"/>
    </row>
    <row r="19" spans="1:8" ht="28.5" x14ac:dyDescent="0.3">
      <c r="A19" s="31">
        <v>16</v>
      </c>
      <c r="B19" s="32" t="s">
        <v>1109</v>
      </c>
      <c r="C19" s="33" t="s">
        <v>1110</v>
      </c>
      <c r="D19" s="34">
        <v>1</v>
      </c>
      <c r="E19" s="35" t="s">
        <v>1065</v>
      </c>
      <c r="F19" s="36" t="s">
        <v>1111</v>
      </c>
      <c r="G19" s="179">
        <v>2055.2000000000003</v>
      </c>
      <c r="H19" s="43"/>
    </row>
    <row r="20" spans="1:8" ht="30.75" customHeight="1" x14ac:dyDescent="0.3">
      <c r="A20" s="31">
        <v>17</v>
      </c>
      <c r="B20" s="32" t="s">
        <v>1112</v>
      </c>
      <c r="C20" s="33" t="s">
        <v>1113</v>
      </c>
      <c r="D20" s="34">
        <v>1</v>
      </c>
      <c r="E20" s="35" t="s">
        <v>1065</v>
      </c>
      <c r="F20" s="36" t="s">
        <v>1114</v>
      </c>
      <c r="G20" s="179">
        <v>4956.0000000000009</v>
      </c>
      <c r="H20" s="43"/>
    </row>
    <row r="21" spans="1:8" ht="28.5" x14ac:dyDescent="0.3">
      <c r="A21" s="31">
        <v>18</v>
      </c>
      <c r="B21" s="32" t="s">
        <v>1115</v>
      </c>
      <c r="C21" s="33" t="s">
        <v>1116</v>
      </c>
      <c r="D21" s="34">
        <v>1</v>
      </c>
      <c r="E21" s="35" t="s">
        <v>1065</v>
      </c>
      <c r="F21" s="36" t="s">
        <v>1117</v>
      </c>
      <c r="G21" s="179">
        <v>7179.2000000000007</v>
      </c>
      <c r="H21" s="43"/>
    </row>
    <row r="22" spans="1:8" ht="28.5" x14ac:dyDescent="0.3">
      <c r="A22" s="31">
        <v>19</v>
      </c>
      <c r="B22" s="32" t="s">
        <v>1118</v>
      </c>
      <c r="C22" s="33" t="s">
        <v>1119</v>
      </c>
      <c r="D22" s="34">
        <v>1</v>
      </c>
      <c r="E22" s="35" t="s">
        <v>1065</v>
      </c>
      <c r="F22" s="36" t="s">
        <v>1120</v>
      </c>
      <c r="G22" s="179">
        <v>6669.6</v>
      </c>
      <c r="H22" s="44"/>
    </row>
    <row r="23" spans="1:8" ht="28.5" x14ac:dyDescent="0.3">
      <c r="A23" s="31">
        <v>20</v>
      </c>
      <c r="B23" s="32" t="s">
        <v>1121</v>
      </c>
      <c r="C23" s="33" t="s">
        <v>1122</v>
      </c>
      <c r="D23" s="34">
        <v>1</v>
      </c>
      <c r="E23" s="35" t="s">
        <v>1065</v>
      </c>
      <c r="F23" s="36" t="s">
        <v>1123</v>
      </c>
      <c r="G23" s="179">
        <v>3931.2000000000003</v>
      </c>
      <c r="H23" s="44"/>
    </row>
    <row r="24" spans="1:8" ht="28.5" x14ac:dyDescent="0.3">
      <c r="A24" s="31">
        <v>21</v>
      </c>
      <c r="B24" s="32" t="s">
        <v>1124</v>
      </c>
      <c r="C24" s="33" t="s">
        <v>1125</v>
      </c>
      <c r="D24" s="34">
        <v>1</v>
      </c>
      <c r="E24" s="35" t="s">
        <v>1065</v>
      </c>
      <c r="F24" s="36" t="s">
        <v>1126</v>
      </c>
      <c r="G24" s="179">
        <v>6148.8</v>
      </c>
      <c r="H24" s="44"/>
    </row>
    <row r="25" spans="1:8" ht="28.5" x14ac:dyDescent="0.3">
      <c r="A25" s="31">
        <v>22</v>
      </c>
      <c r="B25" s="32" t="s">
        <v>1124</v>
      </c>
      <c r="C25" s="33" t="s">
        <v>1127</v>
      </c>
      <c r="D25" s="34">
        <v>1</v>
      </c>
      <c r="E25" s="35" t="s">
        <v>1065</v>
      </c>
      <c r="F25" s="36" t="s">
        <v>1128</v>
      </c>
      <c r="G25" s="179">
        <v>4855.2000000000007</v>
      </c>
      <c r="H25" s="44"/>
    </row>
    <row r="26" spans="1:8" ht="23.25" x14ac:dyDescent="0.3">
      <c r="A26" s="31">
        <v>23</v>
      </c>
      <c r="B26" s="37" t="s">
        <v>1129</v>
      </c>
      <c r="C26" s="38" t="s">
        <v>1130</v>
      </c>
      <c r="D26" s="34">
        <v>1</v>
      </c>
      <c r="E26" s="35" t="s">
        <v>1065</v>
      </c>
      <c r="F26" s="36" t="s">
        <v>1131</v>
      </c>
      <c r="G26" s="179">
        <v>7078.4000000000005</v>
      </c>
      <c r="H26" s="44"/>
    </row>
    <row r="27" spans="1:8" ht="28.5" x14ac:dyDescent="0.3">
      <c r="A27" s="31">
        <v>24</v>
      </c>
      <c r="B27" s="32" t="s">
        <v>1132</v>
      </c>
      <c r="C27" s="33" t="s">
        <v>1133</v>
      </c>
      <c r="D27" s="34">
        <v>1</v>
      </c>
      <c r="E27" s="35" t="s">
        <v>1065</v>
      </c>
      <c r="F27" s="36" t="s">
        <v>1134</v>
      </c>
      <c r="G27" s="179">
        <v>5370.4000000000005</v>
      </c>
      <c r="H27" s="44"/>
    </row>
    <row r="28" spans="1:8" ht="28.5" x14ac:dyDescent="0.3">
      <c r="A28" s="31">
        <v>25</v>
      </c>
      <c r="B28" s="32" t="s">
        <v>1135</v>
      </c>
      <c r="C28" s="33" t="s">
        <v>1136</v>
      </c>
      <c r="D28" s="34">
        <v>1</v>
      </c>
      <c r="E28" s="35" t="s">
        <v>1065</v>
      </c>
      <c r="F28" s="45" t="s">
        <v>1137</v>
      </c>
      <c r="G28" s="179">
        <v>7593.6</v>
      </c>
      <c r="H28" s="44"/>
    </row>
    <row r="29" spans="1:8" ht="28.5" x14ac:dyDescent="0.3">
      <c r="A29" s="31">
        <v>26</v>
      </c>
      <c r="B29" s="37" t="s">
        <v>1138</v>
      </c>
      <c r="C29" s="38" t="s">
        <v>1139</v>
      </c>
      <c r="D29" s="34">
        <v>1</v>
      </c>
      <c r="E29" s="35" t="s">
        <v>1065</v>
      </c>
      <c r="F29" s="36" t="s">
        <v>1140</v>
      </c>
      <c r="G29" s="179">
        <v>6182.4000000000005</v>
      </c>
      <c r="H29" s="44"/>
    </row>
    <row r="30" spans="1:8" ht="28.5" x14ac:dyDescent="0.3">
      <c r="A30" s="31">
        <v>27</v>
      </c>
      <c r="B30" s="37" t="s">
        <v>1141</v>
      </c>
      <c r="C30" s="38" t="s">
        <v>1142</v>
      </c>
      <c r="D30" s="34">
        <v>1</v>
      </c>
      <c r="E30" s="35" t="s">
        <v>1065</v>
      </c>
      <c r="F30" s="36" t="s">
        <v>1143</v>
      </c>
      <c r="G30" s="179">
        <v>8400</v>
      </c>
      <c r="H30" s="44"/>
    </row>
    <row r="31" spans="1:8" ht="28.5" x14ac:dyDescent="0.3">
      <c r="A31" s="31">
        <v>28</v>
      </c>
      <c r="B31" s="32" t="s">
        <v>1144</v>
      </c>
      <c r="C31" s="33" t="s">
        <v>1145</v>
      </c>
      <c r="D31" s="34">
        <v>1</v>
      </c>
      <c r="E31" s="35" t="s">
        <v>1065</v>
      </c>
      <c r="F31" s="36" t="s">
        <v>1146</v>
      </c>
      <c r="G31" s="179">
        <v>8403.36</v>
      </c>
      <c r="H31" s="44"/>
    </row>
    <row r="32" spans="1:8" ht="23.25" x14ac:dyDescent="0.3">
      <c r="A32" s="31">
        <v>29</v>
      </c>
      <c r="B32" s="37" t="s">
        <v>1129</v>
      </c>
      <c r="C32" s="38" t="s">
        <v>1130</v>
      </c>
      <c r="D32" s="34">
        <v>1</v>
      </c>
      <c r="E32" s="35" t="s">
        <v>1065</v>
      </c>
      <c r="F32" s="36" t="s">
        <v>1147</v>
      </c>
      <c r="G32" s="179">
        <v>14145.600000000002</v>
      </c>
      <c r="H32" s="44"/>
    </row>
    <row r="33" spans="1:8" ht="23.25" x14ac:dyDescent="0.3">
      <c r="A33" s="31">
        <v>30</v>
      </c>
      <c r="B33" s="276" t="s">
        <v>1148</v>
      </c>
      <c r="C33" s="277"/>
      <c r="D33" s="34">
        <v>2</v>
      </c>
      <c r="E33" s="35" t="s">
        <v>1149</v>
      </c>
      <c r="F33" s="36" t="s">
        <v>1150</v>
      </c>
      <c r="G33" s="179">
        <v>85748</v>
      </c>
      <c r="H33" s="44"/>
    </row>
    <row r="34" spans="1:8" ht="23.25" x14ac:dyDescent="0.3">
      <c r="A34" s="31">
        <v>31</v>
      </c>
      <c r="B34" s="276" t="s">
        <v>1151</v>
      </c>
      <c r="C34" s="277"/>
      <c r="D34" s="34">
        <v>2</v>
      </c>
      <c r="E34" s="35" t="s">
        <v>1149</v>
      </c>
      <c r="F34" s="45" t="s">
        <v>1152</v>
      </c>
      <c r="G34" s="179">
        <v>17238.000000000004</v>
      </c>
      <c r="H34" s="44"/>
    </row>
    <row r="35" spans="1:8" ht="23.25" x14ac:dyDescent="0.3">
      <c r="A35" s="31">
        <v>32</v>
      </c>
      <c r="B35" s="276" t="s">
        <v>1153</v>
      </c>
      <c r="C35" s="277"/>
      <c r="D35" s="34">
        <v>2</v>
      </c>
      <c r="E35" s="35" t="s">
        <v>1149</v>
      </c>
      <c r="F35" s="36" t="s">
        <v>1154</v>
      </c>
      <c r="G35" s="179">
        <v>292604.00000000006</v>
      </c>
      <c r="H35" s="44"/>
    </row>
    <row r="36" spans="1:8" ht="23.25" x14ac:dyDescent="0.3">
      <c r="A36" s="31">
        <v>33</v>
      </c>
      <c r="B36" s="276" t="s">
        <v>1153</v>
      </c>
      <c r="C36" s="277"/>
      <c r="D36" s="34">
        <v>2</v>
      </c>
      <c r="E36" s="35" t="s">
        <v>1149</v>
      </c>
      <c r="F36" s="45" t="s">
        <v>1155</v>
      </c>
      <c r="G36" s="179">
        <v>698802</v>
      </c>
      <c r="H36" s="44"/>
    </row>
    <row r="37" spans="1:8" ht="33.75" customHeight="1" x14ac:dyDescent="0.3">
      <c r="A37" s="31">
        <v>34</v>
      </c>
      <c r="B37" s="284" t="s">
        <v>1156</v>
      </c>
      <c r="C37" s="285"/>
      <c r="D37" s="34">
        <v>2</v>
      </c>
      <c r="E37" s="42" t="s">
        <v>1149</v>
      </c>
      <c r="F37" s="37" t="s">
        <v>1157</v>
      </c>
      <c r="G37" s="179">
        <v>66609.400000000009</v>
      </c>
      <c r="H37" s="44"/>
    </row>
    <row r="38" spans="1:8" ht="34.5" customHeight="1" x14ac:dyDescent="0.3">
      <c r="A38" s="31">
        <v>35</v>
      </c>
      <c r="B38" s="284" t="s">
        <v>1158</v>
      </c>
      <c r="C38" s="285"/>
      <c r="D38" s="34">
        <v>2</v>
      </c>
      <c r="E38" s="42" t="s">
        <v>1149</v>
      </c>
      <c r="F38" s="32" t="s">
        <v>1159</v>
      </c>
      <c r="G38" s="179">
        <v>41459.600000000006</v>
      </c>
      <c r="H38" s="44"/>
    </row>
    <row r="39" spans="1:8" ht="23.25" x14ac:dyDescent="0.3">
      <c r="A39" s="31">
        <v>36</v>
      </c>
      <c r="B39" s="276" t="s">
        <v>1160</v>
      </c>
      <c r="C39" s="277"/>
      <c r="D39" s="34">
        <v>2</v>
      </c>
      <c r="E39" s="42" t="s">
        <v>1149</v>
      </c>
      <c r="F39" s="37" t="s">
        <v>1161</v>
      </c>
      <c r="G39" s="179">
        <v>1600.0400000000002</v>
      </c>
      <c r="H39" s="44"/>
    </row>
    <row r="40" spans="1:8" ht="23.25" x14ac:dyDescent="0.3">
      <c r="A40" s="31">
        <v>37</v>
      </c>
      <c r="B40" s="276" t="s">
        <v>1162</v>
      </c>
      <c r="C40" s="277"/>
      <c r="D40" s="34">
        <v>2</v>
      </c>
      <c r="E40" s="42" t="s">
        <v>1149</v>
      </c>
      <c r="F40" s="32" t="s">
        <v>1163</v>
      </c>
      <c r="G40" s="179">
        <v>1281.8000000000002</v>
      </c>
      <c r="H40" s="44"/>
    </row>
    <row r="41" spans="1:8" ht="23.25" x14ac:dyDescent="0.3">
      <c r="A41" s="31">
        <v>38</v>
      </c>
      <c r="B41" s="276" t="s">
        <v>1164</v>
      </c>
      <c r="C41" s="277"/>
      <c r="D41" s="34">
        <v>2</v>
      </c>
      <c r="E41" s="42" t="s">
        <v>1149</v>
      </c>
      <c r="F41" s="37" t="s">
        <v>1165</v>
      </c>
      <c r="G41" s="179">
        <v>3536</v>
      </c>
      <c r="H41" s="44"/>
    </row>
    <row r="42" spans="1:8" ht="23.25" x14ac:dyDescent="0.3">
      <c r="A42" s="31">
        <v>39</v>
      </c>
      <c r="B42" s="276" t="s">
        <v>1166</v>
      </c>
      <c r="C42" s="277"/>
      <c r="D42" s="34">
        <v>2</v>
      </c>
      <c r="E42" s="42" t="s">
        <v>1149</v>
      </c>
      <c r="F42" s="32" t="s">
        <v>1167</v>
      </c>
      <c r="G42" s="179">
        <v>45968</v>
      </c>
      <c r="H42" s="44"/>
    </row>
    <row r="43" spans="1:8" ht="23.25" x14ac:dyDescent="0.3">
      <c r="A43" s="31">
        <v>40</v>
      </c>
      <c r="B43" s="276" t="s">
        <v>1168</v>
      </c>
      <c r="C43" s="277"/>
      <c r="D43" s="34">
        <v>2</v>
      </c>
      <c r="E43" s="42" t="s">
        <v>1149</v>
      </c>
      <c r="F43" s="37" t="s">
        <v>1169</v>
      </c>
      <c r="G43" s="179">
        <v>24752</v>
      </c>
      <c r="H43" s="44"/>
    </row>
    <row r="44" spans="1:8" ht="23.25" x14ac:dyDescent="0.3">
      <c r="A44" s="31">
        <v>41</v>
      </c>
      <c r="B44" s="276" t="s">
        <v>1170</v>
      </c>
      <c r="C44" s="277"/>
      <c r="D44" s="34">
        <v>2</v>
      </c>
      <c r="E44" s="42" t="s">
        <v>1149</v>
      </c>
      <c r="F44" s="32" t="s">
        <v>1171</v>
      </c>
      <c r="G44" s="179">
        <v>19448.000000000004</v>
      </c>
      <c r="H44" s="44"/>
    </row>
    <row r="45" spans="1:8" ht="23.25" x14ac:dyDescent="0.3">
      <c r="A45" s="31">
        <v>42</v>
      </c>
      <c r="B45" s="276" t="s">
        <v>1172</v>
      </c>
      <c r="C45" s="277"/>
      <c r="D45" s="34">
        <v>2</v>
      </c>
      <c r="E45" s="42" t="s">
        <v>1149</v>
      </c>
      <c r="F45" s="37" t="s">
        <v>1173</v>
      </c>
      <c r="G45" s="179">
        <v>14144</v>
      </c>
      <c r="H45" s="44"/>
    </row>
  </sheetData>
  <sheetProtection password="CC4D" sheet="1" objects="1" scenarios="1" selectLockedCells="1" selectUnlockedCells="1"/>
  <autoFilter ref="A3:J45"/>
  <mergeCells count="16">
    <mergeCell ref="B42:C42"/>
    <mergeCell ref="B43:C43"/>
    <mergeCell ref="B44:C44"/>
    <mergeCell ref="B45:C45"/>
    <mergeCell ref="B36:C36"/>
    <mergeCell ref="B37:C37"/>
    <mergeCell ref="B38:C38"/>
    <mergeCell ref="B39:C39"/>
    <mergeCell ref="B40:C40"/>
    <mergeCell ref="B41:C41"/>
    <mergeCell ref="B35:C35"/>
    <mergeCell ref="B1:H1"/>
    <mergeCell ref="B2:I2"/>
    <mergeCell ref="B3:C3"/>
    <mergeCell ref="B33:C33"/>
    <mergeCell ref="B34:C3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5"/>
  <sheetViews>
    <sheetView rightToLeft="1" workbookViewId="0">
      <selection sqref="A1:XFD1048576"/>
    </sheetView>
  </sheetViews>
  <sheetFormatPr defaultRowHeight="14.25" x14ac:dyDescent="0.2"/>
  <sheetData>
    <row r="2" spans="1:3" ht="15" x14ac:dyDescent="0.25">
      <c r="A2" s="275" t="s">
        <v>1185</v>
      </c>
      <c r="B2" s="275"/>
      <c r="C2" s="275"/>
    </row>
    <row r="3" spans="1:3" ht="63" x14ac:dyDescent="0.2">
      <c r="A3" s="48" t="s">
        <v>1176</v>
      </c>
      <c r="B3" s="48" t="s">
        <v>1177</v>
      </c>
      <c r="C3" s="48" t="s">
        <v>1178</v>
      </c>
    </row>
    <row r="4" spans="1:3" ht="31.5" x14ac:dyDescent="0.2">
      <c r="A4" s="53" t="s">
        <v>1186</v>
      </c>
      <c r="B4" s="54">
        <v>0.8</v>
      </c>
      <c r="C4" s="55"/>
    </row>
    <row r="5" spans="1:3" ht="31.5" x14ac:dyDescent="0.2">
      <c r="A5" s="53" t="s">
        <v>1187</v>
      </c>
      <c r="B5" s="54">
        <v>0.2</v>
      </c>
      <c r="C5" s="55"/>
    </row>
  </sheetData>
  <sheetProtection password="CC4D" sheet="1" objects="1" scenarios="1" selectLockedCells="1" selectUnlockedCells="1"/>
  <mergeCells count="1">
    <mergeCell ref="A2: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מסמך" ma:contentTypeID="0x010100973F2F3D57CFAC4888D4CE2A4D88CCBF" ma:contentTypeVersion="12" ma:contentTypeDescription="צור מסמך חדש." ma:contentTypeScope="" ma:versionID="15145ea922e2384d35db437ce520c240">
  <xsd:schema xmlns:xsd="http://www.w3.org/2001/XMLSchema" xmlns:xs="http://www.w3.org/2001/XMLSchema" xmlns:p="http://schemas.microsoft.com/office/2006/metadata/properties" xmlns:ns2="a8831e06-2d5c-4c8d-a1d3-4657147109f4" xmlns:ns3="c8aa55cf-e749-4b57-8e12-c3cfcf3c16b9" targetNamespace="http://schemas.microsoft.com/office/2006/metadata/properties" ma:root="true" ma:fieldsID="bc519aa0d0bb735d0e8aa0efa53a326e" ns2:_="" ns3:_="">
    <xsd:import namespace="a8831e06-2d5c-4c8d-a1d3-4657147109f4"/>
    <xsd:import namespace="c8aa55cf-e749-4b57-8e12-c3cfcf3c16b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31e06-2d5c-4c8d-a1d3-4657147109f4" elementFormDefault="qualified">
    <xsd:import namespace="http://schemas.microsoft.com/office/2006/documentManagement/types"/>
    <xsd:import namespace="http://schemas.microsoft.com/office/infopath/2007/PartnerControls"/>
    <xsd:element name="SharedWithUsers" ma:index="8" nillable="true" ma:displayName="משותף עם"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משותף עם פרטים"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aa55cf-e749-4b57-8e12-c3cfcf3c16b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5276D9-9C39-4FD4-B520-F510406F679E}">
  <ds:schemaRefs>
    <ds:schemaRef ds:uri="http://schemas.microsoft.com/sharepoint/v3/contenttype/forms"/>
  </ds:schemaRefs>
</ds:datastoreItem>
</file>

<file path=customXml/itemProps2.xml><?xml version="1.0" encoding="utf-8"?>
<ds:datastoreItem xmlns:ds="http://schemas.openxmlformats.org/officeDocument/2006/customXml" ds:itemID="{E3943E4C-E31E-42CE-B3CC-F5DE28AFDCA6}">
  <ds:schemaRefs>
    <ds:schemaRef ds:uri="c8aa55cf-e749-4b57-8e12-c3cfcf3c16b9"/>
    <ds:schemaRef ds:uri="http://purl.org/dc/elements/1.1/"/>
    <ds:schemaRef ds:uri="http://schemas.microsoft.com/office/2006/metadata/properties"/>
    <ds:schemaRef ds:uri="http://schemas.microsoft.com/office/2006/documentManagement/types"/>
    <ds:schemaRef ds:uri="http://purl.org/dc/terms/"/>
    <ds:schemaRef ds:uri="a8831e06-2d5c-4c8d-a1d3-4657147109f4"/>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770593A1-C5B3-4E07-8235-E3F63ECE84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831e06-2d5c-4c8d-a1d3-4657147109f4"/>
    <ds:schemaRef ds:uri="c8aa55cf-e749-4b57-8e12-c3cfcf3c16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גליונות עבודה</vt:lpstr>
      </vt:variant>
      <vt:variant>
        <vt:i4>6</vt:i4>
      </vt:variant>
      <vt:variant>
        <vt:lpstr>טווחים בעלי שם</vt:lpstr>
      </vt:variant>
      <vt:variant>
        <vt:i4>2</vt:i4>
      </vt:variant>
    </vt:vector>
  </HeadingPairs>
  <TitlesOfParts>
    <vt:vector size="8" baseType="lpstr">
      <vt:lpstr>סימולטור</vt:lpstr>
      <vt:lpstr>טבלה 1 מפרט יצרנים + מחיר מקס</vt:lpstr>
      <vt:lpstr>טבלה 2 מחירי פריטים נוספים</vt:lpstr>
      <vt:lpstr>טבלה 2 מחירי מקס לתתי קטגוריות</vt:lpstr>
      <vt:lpstr>טבלה 3 מחירי פרטי מטריצות </vt:lpstr>
      <vt:lpstr>טבלה 3 מחירי מקס לתתי קטגוריות</vt:lpstr>
      <vt:lpstr>'טבלה 2 מחירי פריטים נוספים'!WPrint_Area_W</vt:lpstr>
      <vt:lpstr>'טבלה 2 מחירי פריטים נוספים'!WPrint_TitlesW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2020-08-22T06:56:49Z</dcterms:created>
  <dcterms:modified xsi:type="dcterms:W3CDTF">2020-11-09T11:49:52Z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0x010100973F2F3D57CFAC4888D4CE2A4D88CCBF</vt:lpwstr>
  </property>
</Properties>
</file>