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hir\Desktop\גיבוי 090325\משרד החינוך\מופ\"/>
    </mc:Choice>
  </mc:AlternateContent>
  <xr:revisionPtr revIDLastSave="0" documentId="8_{BAA464E6-1E95-4B56-B774-33564B61F706}" xr6:coauthVersionLast="47" xr6:coauthVersionMax="47" xr10:uidLastSave="{00000000-0000-0000-0000-000000000000}"/>
  <bookViews>
    <workbookView xWindow="20370" yWindow="-120" windowWidth="19440" windowHeight="10440" tabRatio="805" activeTab="2" xr2:uid="{B45F61DA-838B-4264-B691-B99A294F6501}"/>
  </bookViews>
  <sheets>
    <sheet name="מחוון" sheetId="22" r:id="rId1"/>
    <sheet name="קריטריונים" sheetId="16" r:id="rId2"/>
    <sheet name="סיכום הצעות" sheetId="2" r:id="rId3"/>
  </sheets>
  <definedNames>
    <definedName name="_xlnm.Print_Area" localSheetId="0">מחוון!$A$1:$I$80</definedName>
    <definedName name="_xlnm.Print_Area" localSheetId="2">'סיכום הצעות'!$A$1:$M$30</definedName>
    <definedName name="_xlnm.Print_Area" localSheetId="1">קריטריונים!$A$1:$N$66</definedName>
    <definedName name="_xlnm.Print_Titles" localSheetId="0">מחוון!$1:$3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E30" i="16" l="1"/>
  <c r="E24" i="16"/>
  <c r="E7" i="16"/>
  <c r="J68" i="22"/>
  <c r="J28" i="22"/>
  <c r="E61" i="22"/>
  <c r="E53" i="22"/>
  <c r="E45" i="22"/>
  <c r="E36" i="22"/>
  <c r="J24" i="22" l="1"/>
  <c r="F22" i="22"/>
  <c r="F23" i="22"/>
  <c r="F21" i="22"/>
  <c r="J4" i="22" l="1"/>
  <c r="I7" i="2"/>
  <c r="I3" i="2" l="1"/>
  <c r="K3" i="2"/>
  <c r="D2" i="16"/>
  <c r="E1" i="16"/>
  <c r="H23" i="22"/>
  <c r="H22" i="22"/>
  <c r="J21" i="22"/>
  <c r="H21" i="22"/>
  <c r="E13" i="22"/>
  <c r="E29" i="22"/>
  <c r="K3" i="22"/>
  <c r="H16" i="22"/>
  <c r="J20" i="2"/>
  <c r="C25" i="2"/>
  <c r="E9" i="16"/>
</calcChain>
</file>

<file path=xl/sharedStrings.xml><?xml version="1.0" encoding="utf-8"?>
<sst xmlns="http://schemas.openxmlformats.org/spreadsheetml/2006/main" count="345" uniqueCount="187">
  <si>
    <t>דף:</t>
  </si>
  <si>
    <t>מתוך:</t>
  </si>
  <si>
    <t>פרוט הנושא</t>
  </si>
  <si>
    <t>משקל</t>
  </si>
  <si>
    <t>יחסי</t>
  </si>
  <si>
    <t>הצעה:</t>
  </si>
  <si>
    <t>ערך</t>
  </si>
  <si>
    <t>ציון</t>
  </si>
  <si>
    <t>הערות</t>
  </si>
  <si>
    <t>ציון משוקלל לנושא</t>
  </si>
  <si>
    <t>מספר</t>
  </si>
  <si>
    <t>שם המציע</t>
  </si>
  <si>
    <t>הקריטריון</t>
  </si>
  <si>
    <t>משקל יחסי =&gt;</t>
  </si>
  <si>
    <t>ציון מוחלט =&gt;</t>
  </si>
  <si>
    <t>ציון יחסי  =&gt;&gt;</t>
  </si>
  <si>
    <t>סה"כ</t>
  </si>
  <si>
    <t>הערכה כוללת</t>
  </si>
  <si>
    <t>משרד החינוך</t>
  </si>
  <si>
    <r>
      <t xml:space="preserve">ציון </t>
    </r>
    <r>
      <rPr>
        <sz val="9"/>
        <rFont val="Arial"/>
        <family val="2"/>
        <charset val="177"/>
      </rPr>
      <t>1-10</t>
    </r>
  </si>
  <si>
    <t>מכרז מס':</t>
  </si>
  <si>
    <t>קוד מכרז:</t>
  </si>
  <si>
    <t>תאריך עדכון:</t>
  </si>
  <si>
    <t>המשרד</t>
  </si>
  <si>
    <t>ציון מעבר מציון כולל של סעיפי האיכות לציון המחיר</t>
  </si>
  <si>
    <t>היחידה</t>
  </si>
  <si>
    <t xml:space="preserve">משרד החינוך </t>
  </si>
  <si>
    <t>סה"כ משקל סעיפי איכות:</t>
  </si>
  <si>
    <t>משקל מחיר:</t>
  </si>
  <si>
    <t>משקל סעיפי האיכות</t>
  </si>
  <si>
    <t>משקל  מחיר</t>
  </si>
  <si>
    <t>חוות דעת</t>
  </si>
  <si>
    <t>ניסיון של מנהל הפרויקט</t>
  </si>
  <si>
    <t>הכשרה של מנהל הפרויקט</t>
  </si>
  <si>
    <t xml:space="preserve">ציון מינימום נדרש בכל אחד מסעיפי האיכות בפני עצמו הינו </t>
  </si>
  <si>
    <t>חוות דעת על המציע</t>
  </si>
  <si>
    <t>נסיון הגוף המציע</t>
  </si>
  <si>
    <t>ציון סעיפי האיכות</t>
  </si>
  <si>
    <t>מחיר משוקלל</t>
  </si>
  <si>
    <t>ציון המחיר</t>
  </si>
  <si>
    <t>ציון כולל</t>
  </si>
  <si>
    <t>דירוג יחסי</t>
  </si>
  <si>
    <t>מס' מציע: ______________________</t>
  </si>
  <si>
    <t>סעיף ראשי</t>
  </si>
  <si>
    <t>סעיף משנה</t>
  </si>
  <si>
    <t>מרכיב ציון</t>
  </si>
  <si>
    <t>היקף שהוצג</t>
  </si>
  <si>
    <t>ציון משוקלל לסעיף</t>
  </si>
  <si>
    <t>ניסיון המציע</t>
  </si>
  <si>
    <t>ציון 1 - 10</t>
  </si>
  <si>
    <t>שם וחתימה</t>
  </si>
  <si>
    <t>ההיקף הנדרש</t>
  </si>
  <si>
    <t>מנהל הפרוייקט</t>
  </si>
  <si>
    <t>הכשרה</t>
  </si>
  <si>
    <t>עפ"י היקפים מינימליים נדרשים</t>
  </si>
  <si>
    <t>עפ"י המחוון</t>
  </si>
  <si>
    <t>פסול</t>
  </si>
  <si>
    <t>יחידת חישוב</t>
  </si>
  <si>
    <t>כמות</t>
  </si>
  <si>
    <t>יחידת ספירה</t>
  </si>
  <si>
    <t>נסיון המציע</t>
  </si>
  <si>
    <t>הצעת המחיר</t>
  </si>
  <si>
    <t>הערה : בכל הקשור לתנאי סף - אם פסול באחד הפרטים ההצעה תפסל על הסף ולא ייערך שיקלול של המרכיבים האחרים</t>
  </si>
  <si>
    <t>מינ'</t>
  </si>
  <si>
    <t>מקס'</t>
  </si>
  <si>
    <t>הפרש</t>
  </si>
  <si>
    <t>חוות דעת מס' 1</t>
  </si>
  <si>
    <t>חוות דעת מס' 2</t>
  </si>
  <si>
    <t>חוות דעת מס' 3</t>
  </si>
  <si>
    <t>ציון סופי משוקלל</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</si>
  <si>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</si>
  <si>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פחות מ- 3 שנים</t>
  </si>
  <si>
    <t>3 שנים</t>
  </si>
  <si>
    <t>4 שנים</t>
  </si>
  <si>
    <t>5 שנים ומעלה</t>
  </si>
  <si>
    <t>לכל שנה +0.75</t>
  </si>
  <si>
    <t>פחות מתואר ראשון</t>
  </si>
  <si>
    <t>תואר ראשון</t>
  </si>
  <si>
    <t>תואר שני</t>
  </si>
  <si>
    <t>תואר שלישי</t>
  </si>
  <si>
    <t xml:space="preserve">התרשמות כללית </t>
  </si>
  <si>
    <r>
      <t xml:space="preserve">חוות דעת שנלקחה מאנשי הקשר כפי שמפורט בטופס בדיקת ההצעות </t>
    </r>
    <r>
      <rPr>
        <b/>
        <sz val="12"/>
        <rFont val="Arial"/>
        <family val="2"/>
      </rPr>
      <t>(*)</t>
    </r>
  </si>
  <si>
    <t>הנושא: פיתוח תשתיות מחקר ופיתוח (מו"פ) ליזמות וחדשנות במערכת החינוך</t>
  </si>
  <si>
    <t>גוף פדגוגי</t>
  </si>
  <si>
    <t>גוף טכנולוגי</t>
  </si>
  <si>
    <t>פחות מ-1</t>
  </si>
  <si>
    <t>פרוייקטים העומדים בתנאי הסף שבסעיף 2.6.5.1</t>
  </si>
  <si>
    <t>פרוייקטים העומדים בתנאי הסף שבסעיף 2.6.5.2</t>
  </si>
  <si>
    <t>שנות ניסיון בביצוע פעילות העומדת בדרישות סעיפים 2.6.5.1 ו-2.6.5.2</t>
  </si>
  <si>
    <t>כלים שפותחו העומדים בתנאי הסף שבסעיף 2.6.5.3</t>
  </si>
  <si>
    <t>פחות מ-3</t>
  </si>
  <si>
    <t>משימה למציע</t>
  </si>
  <si>
    <t xml:space="preserve">תפיסת מו"פ מקדם בינה מלאכותית בחינוך </t>
  </si>
  <si>
    <t>המידה שבה קיימת הבנת תהליכי העבודה והפיתוח הנדרשים במכרז</t>
  </si>
  <si>
    <t>המידה שבה התפיסה ופתרון פער הקצב המוצעים נוסכים ערך מוסף ייחודי בתחום הבינה המלאכותית בחינוך, מעבר לפרקטיקות מקובלות בשוק</t>
  </si>
  <si>
    <t>הרעיונות מוצגים בצורה בהירה. מייצגת אינטגרציה של מקורות על פי כללי כתיבה אקדמיים. עקביות- המידה שבה כל שלב או פרק נסמך על השלבים הקודמים ויש קשר ברור בין התפיסה לכלים ולעקרונות</t>
  </si>
  <si>
    <t>צוות הפרוייקט</t>
  </si>
  <si>
    <t>שנות ניסיון בהתאם לדרישות בסעיף 6.25.1.2</t>
  </si>
  <si>
    <t>פחות מ- 5 שנים</t>
  </si>
  <si>
    <t>5 שנים</t>
  </si>
  <si>
    <t>6-8 שנים</t>
  </si>
  <si>
    <t>9 שנים ומעלה</t>
  </si>
  <si>
    <t>פחות מתואר שני</t>
  </si>
  <si>
    <t>התרשמות מהצוות המוצע בהתאם לראיון שייערך</t>
  </si>
  <si>
    <t>התמודדות עם אתגרים באמצעות סימולציה אחידה לכלל המציעים</t>
  </si>
  <si>
    <t>גיוון יכולות של הצוות</t>
  </si>
  <si>
    <t>נסיון עם פרוייקטים דומים</t>
  </si>
  <si>
    <t>מוביל/ת תחום בינה מלאכותית</t>
  </si>
  <si>
    <t>ניסיון בLLM (מודל שפה) ובמגזר הציבורי/חינוך</t>
  </si>
  <si>
    <t>כן/לא</t>
  </si>
  <si>
    <t>מומחה/ית פדגוגי/ת לשילוב AI בחינוך</t>
  </si>
  <si>
    <t>ניסיון במערכת החינוך הישראלית</t>
  </si>
  <si>
    <t>4-5 שנים</t>
  </si>
  <si>
    <t>6 שנים ומעלה</t>
  </si>
  <si>
    <t>מומחה/ית אתיקה, פרטיות ושימוש אחראי</t>
  </si>
  <si>
    <t>ניסיון בהגנה על מידע במסגרות חינוכיות</t>
  </si>
  <si>
    <t>מומחה/ית הדרכה ו-Prompt Engineering</t>
  </si>
  <si>
    <t>הדרכת AI גנרטיבי</t>
  </si>
  <si>
    <t>מנהל פרוייקט בלבד: יכולות ניהול לרבות גמישות, יכולת ניהול קונפליקטים, ניהול סיכונים, ניהול שותפויות</t>
  </si>
  <si>
    <t>ראיון צוות המציע</t>
  </si>
  <si>
    <t>ניסיון צוות המציע</t>
  </si>
  <si>
    <t>צוות הפרויקט</t>
  </si>
  <si>
    <t>ניסיון הגוף הטכנולוגי במציע כמפורט בגיליון המחוון</t>
  </si>
  <si>
    <t>ניסיון של מוביל/ת תחום בינה מלאכותית</t>
  </si>
  <si>
    <t>הכשרה של מוביל/ת תחום בינה מלאכותית</t>
  </si>
  <si>
    <t>ניסיון נוסף מוביל/ת תחום בינה מלאכותית</t>
  </si>
  <si>
    <t>ניסיון של מומחה/ית פדגוגי/ת לשילוב AI בחינוך</t>
  </si>
  <si>
    <t>הכשרה של מומחה/ית פדגוגי/ת לשילוב AI בחינוך</t>
  </si>
  <si>
    <t>ניסיון נוסף מומחה/ית פדגוגי/ת לשילוב AI בחינוך</t>
  </si>
  <si>
    <t>ניסיון של מומחה/ית אתיקה, פרטיות ושימוש אחראי</t>
  </si>
  <si>
    <t>הכשרה של מומחה/ית אתיקה, פרטיות ושימוש אחראי</t>
  </si>
  <si>
    <t>ניסיון נוסף מומחה/ית אתיקה, פרטיות ושימוש אחראי</t>
  </si>
  <si>
    <t>ניסיון של מומחה/ית הדרכה ו-Prompt Engineering</t>
  </si>
  <si>
    <t>הכשרה של מומחה/ית הדרכה ו-Prompt Engineering</t>
  </si>
  <si>
    <t>ניסיון נוסף מומחה/ית הדרכה ו-Prompt Engineering</t>
  </si>
  <si>
    <t>ראיון צוות הפרוייקט</t>
  </si>
  <si>
    <t>אשכול פיתוח פדגוגי חדשני</t>
  </si>
  <si>
    <t>אשכול מחקר</t>
  </si>
  <si>
    <t>אשכול מעבדות חדשנות חינוכיות</t>
  </si>
  <si>
    <t>אשכול יישום, הטמעה והיזמות מהשטח</t>
  </si>
  <si>
    <t>כל הנדרש על מנת לספק את התפוקה</t>
  </si>
  <si>
    <t>מסמך המלצה לייחודיות בית ספרית/רשותית</t>
  </si>
  <si>
    <t>מסמך לאסדרת מודל פדגוגי/ארגוני/טכנולוגי חדשני</t>
  </si>
  <si>
    <t>אשכול אסדרת חדשנות חינוכית</t>
  </si>
  <si>
    <t>ליווי, תיעוד וסיכום ליום מקדם חדשנות ויזמות</t>
  </si>
  <si>
    <t>מסגרת למידה לפיתוח וקידום כשירויות בתחומי החדשנות</t>
  </si>
  <si>
    <t>מסמך חינוכי על פיתוח חדשנות</t>
  </si>
  <si>
    <t>מסמך המלצות ליישום המוצר בהיקף רחב</t>
  </si>
  <si>
    <t>סטודיו קטן</t>
  </si>
  <si>
    <t>סטודיו בינוני</t>
  </si>
  <si>
    <t>סטודיו גדול</t>
  </si>
  <si>
    <t>הליך יזמות מצומצם</t>
  </si>
  <si>
    <t>הליך יזמות רחב</t>
  </si>
  <si>
    <t>ראיון צוות מציע</t>
  </si>
  <si>
    <t>מחיר מקסימלי לסעיף</t>
  </si>
  <si>
    <t>סה"כ הצעת המחיר לא כולל מע"מ</t>
  </si>
  <si>
    <t>כתיבת כתיבת דו"ח מגמות</t>
  </si>
  <si>
    <t>כתיבת מפת ידע</t>
  </si>
  <si>
    <t>אספקת מסמך אופרטיבי לייזום תהליכי חדשנות</t>
  </si>
  <si>
    <t>אספקת פיתוח מתודות ליישום</t>
  </si>
  <si>
    <t>אספקת מסמך אב טיפוס ראשוני ליוזמה</t>
  </si>
  <si>
    <t>אספקת סיוע למשרד בבדיקת התאמת מועמד לתהליכי חדשנות לאומיים ובינלאומיים על פי סרגל הערכה של המשרד</t>
  </si>
  <si>
    <t>אספקת מסמך פיתוח תפיסה</t>
  </si>
  <si>
    <t>אספקת מסמך המלצות לאתגר מערכתי מורכב</t>
  </si>
  <si>
    <t>אספקת מסמך המלצות לאתגר מערכתי נקודתי</t>
  </si>
  <si>
    <t>אספקת פיתוח ערכה יישומית</t>
  </si>
  <si>
    <t>אספקת תיעוד ואיסוף הידע מההתנסויות (במוסד החינוכי)</t>
  </si>
  <si>
    <t>אספקת תיעוד ואיסוף הידע מההתנסויות (ברשות)</t>
  </si>
  <si>
    <t>אספקת מסמך דו"ח ביניים מעבדת "צ'לנג'" טכנולוגי</t>
  </si>
  <si>
    <t>אספקת מסמך דו"ח הערכה ובחירת זוכה במעבדת "צ'לנג'" טכנולוגי</t>
  </si>
  <si>
    <t>ניסיון הגוף הפדגוגי במציע כמפורט בגיליון המחוון</t>
  </si>
  <si>
    <t>המידה שבה הספק מכיר את מערכת החינוך, אתגרים וחסמים</t>
  </si>
  <si>
    <t>שנות ניסיון בהתאם לדרישות בסעיף 4.1.6.1</t>
  </si>
  <si>
    <t>שנות ניסיון בהתאם לדרישות בסעיף 4.1.6.2</t>
  </si>
  <si>
    <t>שנות ניסיון בהתאם לדרישות בסעיף 4.1.6.3</t>
  </si>
  <si>
    <t>שנות ניסיון בהתאם לדרישות בסעיף 4.1.6.4</t>
  </si>
  <si>
    <t>פחות מ- 2 שנים</t>
  </si>
  <si>
    <t>2 שנים</t>
  </si>
  <si>
    <t>3-4 שנים</t>
  </si>
  <si>
    <t>כתיבת ספר</t>
  </si>
  <si>
    <t xml:space="preserve">איכות מסמך תפיסת מו"פ מקדם בינה מלאכותית בחינוך </t>
  </si>
  <si>
    <t>התמודדות עם אתגרים מקצועיים מעולם החדשנות</t>
  </si>
  <si>
    <t>מסמך מסכם פיילוט טכנולוגי</t>
  </si>
  <si>
    <t>הפעלת פיילוטים טכנולוגיים</t>
  </si>
  <si>
    <t>אספקת רישיון אחד עבור הפיילוט</t>
  </si>
  <si>
    <t>21/8.2026</t>
  </si>
  <si>
    <t>אגף מחקר ופיתוח (מו"פ), בתי"ס ניסויים ויוזמות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</si>
</sst>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38" x14ac:knownFonts="1">
    <font>
      <sz val="10"/>
      <name val="Arial"/>
      <charset val="177"/>
    </font>
    <font>
      <sz val="10"/>
      <name val="Arial"/>
      <family val="2"/>
    </font>
    <font>
      <sz val="9"/>
      <name val="Arial"/>
      <family val="2"/>
      <charset val="177"/>
    </font>
    <font>
      <sz val="8"/>
      <name val="Arial"/>
      <family val="2"/>
      <charset val="177"/>
    </font>
    <font>
      <b/>
      <sz val="10"/>
      <name val="Arial"/>
      <family val="2"/>
      <charset val="177"/>
    </font>
    <font>
      <b/>
      <sz val="11"/>
      <name val="Arial"/>
      <family val="2"/>
      <charset val="177"/>
    </font>
    <font>
      <b/>
      <sz val="9"/>
      <name val="Arial"/>
      <family val="2"/>
      <charset val="177"/>
    </font>
    <font>
      <sz val="11"/>
      <name val="Arial"/>
      <family val="2"/>
      <charset val="177"/>
    </font>
    <font>
      <sz val="10"/>
      <name val="Arial"/>
      <family val="2"/>
      <charset val="177"/>
    </font>
    <font>
      <b/>
      <sz val="14"/>
      <name val="David"/>
      <family val="2"/>
      <charset val="177"/>
    </font>
    <font>
      <b/>
      <sz val="12"/>
      <name val="David"/>
      <family val="2"/>
      <charset val="177"/>
    </font>
    <font>
      <sz val="11"/>
      <name val="David"/>
      <family val="2"/>
      <charset val="177"/>
    </font>
    <font>
      <sz val="10"/>
      <name val="David"/>
      <family val="2"/>
      <charset val="177"/>
    </font>
    <font>
      <sz val="9"/>
      <name val="David"/>
      <family val="2"/>
      <charset val="177"/>
    </font>
    <font>
      <b/>
      <sz val="9"/>
      <name val="David"/>
      <family val="2"/>
      <charset val="177"/>
    </font>
    <font>
      <sz val="72"/>
      <name val="David"/>
      <family val="2"/>
      <charset val="177"/>
    </font>
    <font>
      <b/>
      <sz val="10"/>
      <name val="David"/>
      <family val="2"/>
      <charset val="177"/>
    </font>
    <font>
      <b/>
      <sz val="11"/>
      <name val="David"/>
      <family val="2"/>
      <charset val="177"/>
    </font>
    <font>
      <b/>
      <sz val="8"/>
      <name val="Arial"/>
      <family val="2"/>
      <charset val="177"/>
    </font>
    <font>
      <sz val="9"/>
      <name val="Arial"/>
      <family val="2"/>
    </font>
    <font>
      <b/>
      <sz val="10"/>
      <name val="Arial"/>
      <family val="2"/>
    </font>
    <font>
      <b/>
      <u/>
      <sz val="12"/>
      <name val="Arial"/>
      <family val="2"/>
    </font>
    <font>
      <b/>
      <sz val="12"/>
      <name val="Arial"/>
      <family val="2"/>
    </font>
    <font>
      <b/>
      <sz val="9"/>
      <name val="Arial"/>
      <family val="2"/>
    </font>
    <font>
      <b/>
      <i/>
      <sz val="10"/>
      <name val="Arial"/>
      <family val="2"/>
    </font>
    <font>
      <sz val="8"/>
      <name val="Arial"/>
      <family val="2"/>
    </font>
    <font>
      <sz val="10"/>
      <name val="Arial"/>
      <family val="2"/>
    </font>
    <font>
      <b/>
      <sz val="9"/>
      <name val="David"/>
      <family val="2"/>
      <charset val="177"/>
    </font>
    <font>
      <sz val="9"/>
      <name val="David"/>
      <family val="2"/>
      <charset val="177"/>
    </font>
    <font>
      <b/>
      <i/>
      <sz val="11"/>
      <name val="David"/>
      <family val="2"/>
      <charset val="177"/>
    </font>
    <font>
      <sz val="12"/>
      <name val="Arial"/>
      <family val="2"/>
    </font>
    <font>
      <sz val="12"/>
      <name val="Calibri"/>
      <family val="2"/>
      <scheme val="minor"/>
    </font>
    <font>
      <b/>
      <sz val="12"/>
      <name val="David"/>
      <family val="2"/>
    </font>
    <font>
      <sz val="12"/>
      <name val="David"/>
      <family val="2"/>
    </font>
    <font>
      <sz val="8"/>
      <name val="Times New Roman"/>
      <family val="1"/>
    </font>
    <font>
      <sz val="12"/>
      <color theme="1"/>
      <name val="David"/>
      <family val="2"/>
    </font>
    <font>
      <b/>
      <sz val="12"/>
      <color theme="1"/>
      <name val="David"/>
      <family val="2"/>
    </font>
    <font>
      <b/>
      <sz val="11"/>
      <name val="David"/>
      <family val="2"/>
    </font>
  </fonts>
  <fills count="3">
    <fill>
      <patternFill patternType="none"/>
    </fill>
    <fill>
      <patternFill patternType="gray125"/>
    </fill>
    <fill>
      <patternFill patternType="solid">
        <fgColor indexed="42"/>
        <bgColor indexed="64"/>
      </patternFill>
    </fill>
  </fills>
  <borders count="70">
    <border>
      <left/>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double">
        <color indexed="64"/>
      </bottom>
      <diagonal/>
    </border>
    <border>
      <left/>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top/>
      <bottom/>
      <diagonal/>
    </border>
    <border>
      <left style="thin">
        <color indexed="64"/>
      </left>
      <right style="double">
        <color indexed="64"/>
      </right>
      <top style="double">
        <color indexed="64"/>
      </top>
      <bottom style="thin">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double">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right/>
      <top style="medium">
        <color indexed="64"/>
      </top>
      <bottom style="thin">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double">
        <color indexed="64"/>
      </top>
      <bottom style="double">
        <color indexed="64"/>
      </bottom>
      <diagonal/>
    </border>
    <border>
      <left/>
      <right/>
      <top style="medium">
        <color indexed="64"/>
      </top>
      <bottom/>
      <diagonal/>
    </border>
    <border>
      <left style="thin">
        <color indexed="64"/>
      </left>
      <right style="double">
        <color indexed="64"/>
      </right>
      <top style="medium">
        <color indexed="64"/>
      </top>
      <bottom/>
      <diagonal/>
    </border>
    <border>
      <left/>
      <right style="double">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26" fillId="0" borderId="0"/>
    <xf numFmtId="9" fontId="1" fillId="0" borderId="0" applyFont="0" applyFill="0" applyBorder="0" applyAlignment="0" applyProtection="0"/>
    <xf numFmtId="44" fontId="1" fillId="0" borderId="0" applyFont="0" applyFill="0" applyBorder="0" applyAlignment="0" applyProtection="0"/>
  </cellStyleXfs>
  <cellXfs count="271">
    <xf numFmtId="0" fontId="0" fillId="0" borderId="0" xfId="0"/>
    <xf numFmtId="9" fontId="6" fillId="0" borderId="1"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3" fillId="0" borderId="1" xfId="0" applyFont="1" applyBorder="1" applyAlignment="1">
      <alignment horizontal="center" vertical="center"/>
    </xf>
    <xf numFmtId="9" fontId="5" fillId="0" borderId="4" xfId="0" applyNumberFormat="1" applyFont="1" applyBorder="1" applyAlignment="1">
      <alignment horizontal="centerContinuous" vertical="center"/>
    </xf>
    <xf numFmtId="0" fontId="12" fillId="0" borderId="0" xfId="0" applyFont="1" applyAlignment="1">
      <alignment readingOrder="2"/>
    </xf>
    <xf numFmtId="0" fontId="12" fillId="0" borderId="0" xfId="0" applyFont="1" applyAlignment="1">
      <alignment horizontal="center" readingOrder="2"/>
    </xf>
    <xf numFmtId="0" fontId="12" fillId="0" borderId="0" xfId="0" applyFont="1"/>
    <xf numFmtId="0" fontId="11" fillId="0" borderId="7" xfId="0" applyFont="1" applyBorder="1" applyAlignment="1">
      <alignment horizontal="centerContinuous" vertical="center"/>
    </xf>
    <xf numFmtId="0" fontId="11" fillId="0" borderId="0" xfId="0" applyFont="1" applyAlignment="1">
      <alignment horizontal="centerContinuous" vertical="center"/>
    </xf>
    <xf numFmtId="0" fontId="11" fillId="0" borderId="8" xfId="0" applyFont="1" applyBorder="1" applyAlignment="1">
      <alignment horizontal="centerContinuous" vertical="center"/>
    </xf>
    <xf numFmtId="0" fontId="11" fillId="0" borderId="0" xfId="0" applyFont="1"/>
    <xf numFmtId="0" fontId="11" fillId="0" borderId="9" xfId="0" applyFont="1" applyBorder="1" applyAlignment="1">
      <alignment horizontal="center" vertical="center"/>
    </xf>
    <xf numFmtId="0" fontId="12" fillId="0" borderId="10" xfId="0" applyFont="1" applyBorder="1"/>
    <xf numFmtId="0" fontId="12" fillId="0" borderId="11" xfId="0" applyFont="1" applyBorder="1"/>
    <xf numFmtId="0" fontId="12" fillId="0" borderId="12" xfId="0" applyFont="1" applyBorder="1"/>
    <xf numFmtId="0" fontId="12" fillId="0" borderId="5" xfId="0" applyFont="1" applyBorder="1"/>
    <xf numFmtId="0" fontId="12" fillId="0" borderId="6" xfId="0" applyFont="1" applyBorder="1"/>
    <xf numFmtId="0" fontId="12" fillId="0" borderId="4" xfId="0" applyFont="1" applyBorder="1"/>
    <xf numFmtId="0" fontId="12" fillId="0" borderId="7" xfId="0" applyFont="1" applyBorder="1"/>
    <xf numFmtId="9" fontId="16" fillId="0" borderId="0" xfId="0" applyNumberFormat="1" applyFont="1" applyAlignment="1">
      <alignment horizontal="center"/>
    </xf>
    <xf numFmtId="0" fontId="12" fillId="0" borderId="13" xfId="0" applyFont="1" applyBorder="1"/>
    <xf numFmtId="0" fontId="12" fillId="0" borderId="1" xfId="0" applyFont="1" applyBorder="1"/>
    <xf numFmtId="0" fontId="12" fillId="0" borderId="14" xfId="0" applyFont="1" applyBorder="1"/>
    <xf numFmtId="0" fontId="8" fillId="0" borderId="11"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2" xfId="0" applyFont="1" applyBorder="1"/>
    <xf numFmtId="0" fontId="8" fillId="0" borderId="17" xfId="0" applyFont="1" applyBorder="1"/>
    <xf numFmtId="0" fontId="17" fillId="0" borderId="18" xfId="0" applyFont="1" applyBorder="1" applyAlignment="1">
      <alignment horizontal="center" vertical="center" readingOrder="2"/>
    </xf>
    <xf numFmtId="0" fontId="17" fillId="0" borderId="5" xfId="0" applyFont="1" applyBorder="1" applyAlignment="1">
      <alignment vertical="center"/>
    </xf>
    <xf numFmtId="0" fontId="5" fillId="0" borderId="4" xfId="0" applyFont="1" applyBorder="1" applyAlignment="1">
      <alignment vertical="center"/>
    </xf>
    <xf numFmtId="0" fontId="14" fillId="0" borderId="6" xfId="0" applyFont="1" applyBorder="1" applyAlignment="1">
      <alignment vertical="center"/>
    </xf>
    <xf numFmtId="0" fontId="18" fillId="0" borderId="4" xfId="0" applyFont="1" applyBorder="1" applyAlignment="1">
      <alignment vertical="center"/>
    </xf>
    <xf numFmtId="0" fontId="17" fillId="0" borderId="13" xfId="0" applyFont="1" applyBorder="1" applyAlignment="1">
      <alignment vertical="center"/>
    </xf>
    <xf numFmtId="0" fontId="5" fillId="0" borderId="14" xfId="0" applyFont="1" applyBorder="1" applyAlignment="1">
      <alignment vertical="center"/>
    </xf>
    <xf numFmtId="0" fontId="14" fillId="0" borderId="13" xfId="0" applyFont="1" applyBorder="1" applyAlignment="1">
      <alignment vertical="center"/>
    </xf>
    <xf numFmtId="22" fontId="4" fillId="0" borderId="14" xfId="0" applyNumberFormat="1"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6" fillId="0" borderId="9" xfId="0" applyFont="1" applyBorder="1" applyAlignment="1">
      <alignment horizontal="center" vertical="center" readingOrder="2"/>
    </xf>
    <xf numFmtId="3" fontId="8" fillId="0" borderId="19" xfId="0" applyNumberFormat="1" applyFont="1" applyBorder="1" applyAlignment="1">
      <alignment horizontal="center"/>
    </xf>
    <xf numFmtId="0" fontId="10" fillId="0" borderId="0" xfId="0" applyFont="1"/>
    <xf numFmtId="0" fontId="17" fillId="0" borderId="0" xfId="0" applyFont="1" applyAlignment="1">
      <alignment horizontal="center" vertical="center"/>
    </xf>
    <xf numFmtId="9" fontId="17" fillId="0" borderId="0" xfId="0" applyNumberFormat="1" applyFont="1" applyAlignment="1">
      <alignment horizontal="center" vertical="center"/>
    </xf>
    <xf numFmtId="0" fontId="17" fillId="0" borderId="0" xfId="0" applyFont="1" applyAlignment="1">
      <alignment horizontal="right" vertical="center"/>
    </xf>
    <xf numFmtId="0" fontId="17" fillId="0" borderId="0" xfId="0" applyFont="1" applyAlignment="1">
      <alignment horizontal="right" vertical="center" wrapText="1"/>
    </xf>
    <xf numFmtId="0" fontId="11" fillId="0" borderId="4" xfId="0" applyFont="1" applyBorder="1" applyAlignment="1">
      <alignment horizontal="center" vertical="center" wrapText="1" readingOrder="2"/>
    </xf>
    <xf numFmtId="0" fontId="11" fillId="0" borderId="20" xfId="0" applyFont="1" applyBorder="1" applyAlignment="1">
      <alignment horizontal="center" vertical="center" wrapText="1" readingOrder="2"/>
    </xf>
    <xf numFmtId="0" fontId="12" fillId="0" borderId="0" xfId="0" applyFont="1" applyAlignment="1">
      <alignment horizontal="center" vertical="center" wrapText="1" readingOrder="2"/>
    </xf>
    <xf numFmtId="0" fontId="11" fillId="0" borderId="14"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21" xfId="0" applyFont="1" applyBorder="1" applyAlignment="1">
      <alignment horizontal="center" vertical="center" wrapText="1" readingOrder="2"/>
    </xf>
    <xf numFmtId="0" fontId="15" fillId="0" borderId="0" xfId="0" applyFont="1" applyAlignment="1">
      <alignment horizontal="center" vertical="center" wrapText="1" readingOrder="2"/>
    </xf>
    <xf numFmtId="0" fontId="13" fillId="0" borderId="22" xfId="0" applyFont="1" applyBorder="1" applyAlignment="1">
      <alignment horizontal="center" vertical="center" wrapText="1" readingOrder="2"/>
    </xf>
    <xf numFmtId="9" fontId="2" fillId="0" borderId="23" xfId="0" applyNumberFormat="1" applyFont="1" applyBorder="1" applyAlignment="1">
      <alignment horizontal="center" vertical="center" wrapText="1" readingOrder="2"/>
    </xf>
    <xf numFmtId="0" fontId="12" fillId="0" borderId="24" xfId="0" applyFont="1" applyBorder="1" applyAlignment="1">
      <alignment horizontal="center" vertical="center" wrapText="1" readingOrder="2"/>
    </xf>
    <xf numFmtId="9" fontId="2" fillId="0" borderId="25" xfId="0" applyNumberFormat="1" applyFont="1" applyBorder="1" applyAlignment="1">
      <alignment horizontal="center" vertical="center" wrapText="1" readingOrder="2"/>
    </xf>
    <xf numFmtId="0" fontId="14" fillId="0" borderId="6" xfId="0" applyFont="1" applyBorder="1" applyAlignment="1">
      <alignment horizontal="left" vertical="center"/>
    </xf>
    <xf numFmtId="0" fontId="14" fillId="0" borderId="1" xfId="0" applyFont="1" applyBorder="1" applyAlignment="1">
      <alignment horizontal="left" vertical="center"/>
    </xf>
    <xf numFmtId="4" fontId="19" fillId="0" borderId="20" xfId="0" applyNumberFormat="1" applyFont="1" applyBorder="1" applyAlignment="1">
      <alignment horizontal="center" vertical="center" wrapText="1" readingOrder="2"/>
    </xf>
    <xf numFmtId="4" fontId="19" fillId="0" borderId="26" xfId="0" applyNumberFormat="1" applyFont="1" applyBorder="1" applyAlignment="1">
      <alignment horizontal="center" vertical="center" wrapText="1" readingOrder="2"/>
    </xf>
    <xf numFmtId="4" fontId="19" fillId="0" borderId="27" xfId="0" applyNumberFormat="1" applyFont="1" applyBorder="1" applyAlignment="1">
      <alignment horizontal="center" vertical="center" wrapText="1" readingOrder="2"/>
    </xf>
    <xf numFmtId="4" fontId="19" fillId="0" borderId="0" xfId="0" applyNumberFormat="1" applyFont="1" applyAlignment="1">
      <alignment horizontal="center" vertical="center" wrapText="1" readingOrder="2"/>
    </xf>
    <xf numFmtId="4" fontId="19" fillId="0" borderId="28" xfId="0" applyNumberFormat="1" applyFont="1" applyBorder="1" applyAlignment="1">
      <alignment horizontal="center" vertical="center" wrapText="1" readingOrder="2"/>
    </xf>
    <xf numFmtId="0" fontId="5" fillId="0" borderId="23" xfId="0" applyFont="1" applyBorder="1" applyAlignment="1">
      <alignment horizontal="center" vertical="center" wrapText="1" readingOrder="2"/>
    </xf>
    <xf numFmtId="9" fontId="2" fillId="0" borderId="10" xfId="0" applyNumberFormat="1" applyFont="1" applyBorder="1" applyAlignment="1">
      <alignment horizontal="center" vertical="center" wrapText="1" readingOrder="2"/>
    </xf>
    <xf numFmtId="4" fontId="19" fillId="0" borderId="29" xfId="0" applyNumberFormat="1" applyFont="1" applyBorder="1" applyAlignment="1">
      <alignment horizontal="center" vertical="center" wrapText="1" readingOrder="2"/>
    </xf>
    <xf numFmtId="0" fontId="12" fillId="0" borderId="30" xfId="0" applyFont="1" applyBorder="1" applyAlignment="1">
      <alignment horizontal="center" vertical="center" wrapText="1" readingOrder="2"/>
    </xf>
    <xf numFmtId="9" fontId="19" fillId="0" borderId="10" xfId="0" applyNumberFormat="1" applyFont="1" applyBorder="1" applyAlignment="1">
      <alignment horizontal="center" vertical="center" wrapText="1" readingOrder="2"/>
    </xf>
    <xf numFmtId="0" fontId="17" fillId="2" borderId="32" xfId="0" applyFont="1" applyFill="1" applyBorder="1" applyAlignment="1">
      <alignment horizontal="center" vertical="center" wrapText="1" readingOrder="2"/>
    </xf>
    <xf numFmtId="0" fontId="14" fillId="2" borderId="33" xfId="0" applyFont="1" applyFill="1" applyBorder="1" applyAlignment="1">
      <alignment horizontal="center" vertical="center" wrapText="1" readingOrder="2"/>
    </xf>
    <xf numFmtId="9" fontId="6" fillId="2" borderId="34" xfId="0" applyNumberFormat="1" applyFont="1" applyFill="1" applyBorder="1" applyAlignment="1">
      <alignment horizontal="center" vertical="center" wrapText="1" readingOrder="2"/>
    </xf>
    <xf numFmtId="4" fontId="23" fillId="2" borderId="35" xfId="0" applyNumberFormat="1" applyFont="1" applyFill="1" applyBorder="1" applyAlignment="1">
      <alignment horizontal="center" vertical="center" wrapText="1" readingOrder="2"/>
    </xf>
    <xf numFmtId="4" fontId="23" fillId="2" borderId="36" xfId="0" applyNumberFormat="1" applyFont="1" applyFill="1" applyBorder="1" applyAlignment="1">
      <alignment horizontal="center" vertical="center" wrapText="1" readingOrder="2"/>
    </xf>
    <xf numFmtId="0" fontId="14" fillId="2" borderId="34" xfId="0" applyFont="1" applyFill="1" applyBorder="1" applyAlignment="1">
      <alignment horizontal="center" vertical="center" wrapText="1" readingOrder="2"/>
    </xf>
    <xf numFmtId="3" fontId="6" fillId="2" borderId="35" xfId="0" applyNumberFormat="1" applyFont="1" applyFill="1" applyBorder="1" applyAlignment="1">
      <alignment horizontal="center" vertical="center" wrapText="1" readingOrder="2"/>
    </xf>
    <xf numFmtId="4" fontId="23" fillId="2" borderId="37" xfId="0" applyNumberFormat="1" applyFont="1" applyFill="1" applyBorder="1" applyAlignment="1">
      <alignment horizontal="center" vertical="center" wrapText="1" readingOrder="2"/>
    </xf>
    <xf numFmtId="2" fontId="12" fillId="0" borderId="38" xfId="0" applyNumberFormat="1" applyFont="1" applyBorder="1" applyAlignment="1">
      <alignment horizontal="center" vertical="center" wrapText="1"/>
    </xf>
    <xf numFmtId="2" fontId="8" fillId="0" borderId="0" xfId="0" applyNumberFormat="1" applyFont="1" applyAlignment="1">
      <alignment horizontal="center" vertical="center" wrapText="1"/>
    </xf>
    <xf numFmtId="2" fontId="8" fillId="0" borderId="39" xfId="0" applyNumberFormat="1" applyFont="1" applyBorder="1" applyAlignment="1">
      <alignment horizontal="center" vertical="center" wrapText="1"/>
    </xf>
    <xf numFmtId="2" fontId="8" fillId="0" borderId="30"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40" xfId="0" applyNumberFormat="1" applyFont="1" applyBorder="1" applyAlignment="1">
      <alignment horizontal="center" vertical="center" wrapText="1"/>
    </xf>
    <xf numFmtId="0" fontId="12" fillId="0" borderId="38"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4" fillId="0" borderId="6" xfId="0" applyFont="1" applyBorder="1" applyAlignment="1">
      <alignment horizontal="right" vertical="center"/>
    </xf>
    <xf numFmtId="0" fontId="14" fillId="0" borderId="1" xfId="0" applyFont="1" applyBorder="1" applyAlignment="1">
      <alignment horizontal="right" vertical="center"/>
    </xf>
    <xf numFmtId="0" fontId="27" fillId="0" borderId="23" xfId="0" applyFont="1" applyBorder="1" applyAlignment="1">
      <alignment horizontal="center" vertical="center" wrapText="1" readingOrder="2"/>
    </xf>
    <xf numFmtId="0" fontId="27" fillId="0" borderId="10" xfId="0" applyFont="1" applyBorder="1" applyAlignment="1">
      <alignment horizontal="center" vertical="center" wrapText="1" readingOrder="2"/>
    </xf>
    <xf numFmtId="0" fontId="28" fillId="0" borderId="22" xfId="0" applyFont="1" applyBorder="1" applyAlignment="1">
      <alignment horizontal="center" vertical="center" wrapText="1" readingOrder="2"/>
    </xf>
    <xf numFmtId="0" fontId="12" fillId="0" borderId="31" xfId="0" applyFont="1" applyBorder="1" applyAlignment="1">
      <alignment horizontal="center" vertical="center" wrapText="1" readingOrder="2"/>
    </xf>
    <xf numFmtId="0" fontId="17" fillId="2" borderId="36" xfId="0" applyFont="1" applyFill="1" applyBorder="1" applyAlignment="1">
      <alignment horizontal="center" vertical="center" wrapText="1" readingOrder="2"/>
    </xf>
    <xf numFmtId="0" fontId="16" fillId="0" borderId="51" xfId="0" applyFont="1" applyBorder="1" applyAlignment="1">
      <alignment horizontal="center" vertical="center" wrapText="1" readingOrder="2"/>
    </xf>
    <xf numFmtId="4" fontId="21" fillId="0" borderId="0" xfId="0" applyNumberFormat="1" applyFont="1" applyAlignment="1">
      <alignment horizontal="center" vertical="center" wrapText="1"/>
    </xf>
    <xf numFmtId="0" fontId="22" fillId="0" borderId="0" xfId="0" applyFont="1"/>
    <xf numFmtId="3" fontId="22" fillId="0" borderId="0" xfId="0" applyNumberFormat="1" applyFont="1"/>
    <xf numFmtId="0" fontId="30" fillId="0" borderId="45" xfId="0" applyFont="1" applyBorder="1" applyAlignment="1">
      <alignment horizontal="center" vertical="center"/>
    </xf>
    <xf numFmtId="0" fontId="30" fillId="0" borderId="0" xfId="0" applyFont="1"/>
    <xf numFmtId="3" fontId="30" fillId="0" borderId="0" xfId="0" applyNumberFormat="1" applyFont="1"/>
    <xf numFmtId="0" fontId="30" fillId="0" borderId="0" xfId="0" applyFont="1" applyAlignment="1">
      <alignment horizontal="center"/>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3" fontId="22" fillId="0" borderId="44" xfId="0" applyNumberFormat="1" applyFont="1" applyBorder="1" applyAlignment="1">
      <alignment horizontal="center" vertical="center" wrapText="1"/>
    </xf>
    <xf numFmtId="0" fontId="22" fillId="0" borderId="44" xfId="0" applyFont="1" applyBorder="1" applyAlignment="1">
      <alignment horizontal="center" vertical="center" wrapText="1"/>
    </xf>
    <xf numFmtId="0" fontId="30" fillId="0" borderId="0" xfId="0" applyFont="1" applyAlignment="1">
      <alignment horizontal="center" vertical="center"/>
    </xf>
    <xf numFmtId="0" fontId="30" fillId="0" borderId="0" xfId="0" applyFont="1" applyAlignment="1">
      <alignment vertical="center"/>
    </xf>
    <xf numFmtId="3" fontId="30" fillId="0" borderId="45" xfId="0" applyNumberFormat="1" applyFont="1" applyBorder="1" applyAlignment="1">
      <alignment horizontal="center" vertical="center" wrapText="1" readingOrder="2"/>
    </xf>
    <xf numFmtId="4" fontId="30" fillId="0" borderId="45" xfId="0" applyNumberFormat="1" applyFont="1" applyBorder="1" applyAlignment="1">
      <alignment horizontal="center" vertical="center" wrapText="1" readingOrder="2"/>
    </xf>
    <xf numFmtId="0" fontId="30" fillId="0" borderId="0" xfId="0" applyFont="1" applyAlignment="1">
      <alignment horizontal="center" readingOrder="2"/>
    </xf>
    <xf numFmtId="9" fontId="30" fillId="0" borderId="0" xfId="2" applyFont="1" applyFill="1" applyBorder="1" applyAlignment="1">
      <alignment horizontal="center" vertical="center" wrapText="1"/>
    </xf>
    <xf numFmtId="3" fontId="30" fillId="0" borderId="0" xfId="0" applyNumberFormat="1" applyFont="1" applyAlignment="1">
      <alignment horizontal="center" vertical="center" wrapText="1" readingOrder="2"/>
    </xf>
    <xf numFmtId="4" fontId="30" fillId="0" borderId="0" xfId="0" applyNumberFormat="1" applyFont="1" applyAlignment="1">
      <alignment horizontal="center" vertical="center" wrapText="1" readingOrder="2"/>
    </xf>
    <xf numFmtId="0" fontId="30" fillId="0" borderId="0" xfId="0" applyFont="1" applyAlignment="1">
      <alignment horizontal="center" vertical="center" wrapText="1" readingOrder="2"/>
    </xf>
    <xf numFmtId="0" fontId="30" fillId="0" borderId="0" xfId="0" applyFont="1" applyAlignment="1">
      <alignment horizontal="center" vertical="center" wrapText="1"/>
    </xf>
    <xf numFmtId="0" fontId="31" fillId="0" borderId="0" xfId="0" applyFont="1" applyAlignment="1">
      <alignment horizontal="center" vertical="center" wrapText="1" readingOrder="2"/>
    </xf>
    <xf numFmtId="0" fontId="31" fillId="0" borderId="20" xfId="0" applyFont="1" applyBorder="1" applyAlignment="1">
      <alignment horizontal="center" vertical="center" wrapText="1" readingOrder="2"/>
    </xf>
    <xf numFmtId="0" fontId="30" fillId="0" borderId="20" xfId="0" applyFont="1" applyBorder="1"/>
    <xf numFmtId="0" fontId="30" fillId="0" borderId="20" xfId="0" applyFont="1" applyBorder="1" applyAlignment="1">
      <alignment horizontal="center"/>
    </xf>
    <xf numFmtId="0" fontId="30" fillId="0" borderId="28" xfId="0" applyFont="1" applyBorder="1" applyAlignment="1">
      <alignment horizontal="center"/>
    </xf>
    <xf numFmtId="0" fontId="30" fillId="0" borderId="48" xfId="0" applyFont="1" applyBorder="1" applyAlignment="1">
      <alignment horizontal="center" vertical="center"/>
    </xf>
    <xf numFmtId="3" fontId="30" fillId="0" borderId="0" xfId="0" applyNumberFormat="1" applyFont="1" applyAlignment="1">
      <alignment horizontal="center" vertical="center"/>
    </xf>
    <xf numFmtId="0" fontId="30" fillId="0" borderId="45" xfId="0" applyFont="1" applyBorder="1" applyAlignment="1">
      <alignment horizontal="center" vertical="center" wrapText="1" readingOrder="2"/>
    </xf>
    <xf numFmtId="0" fontId="30" fillId="0" borderId="45" xfId="0" applyFont="1" applyBorder="1" applyAlignment="1">
      <alignment horizontal="center" vertical="center" wrapText="1"/>
    </xf>
    <xf numFmtId="9" fontId="30" fillId="0" borderId="45" xfId="2" applyFont="1" applyFill="1" applyBorder="1" applyAlignment="1">
      <alignment horizontal="center" vertical="center" wrapText="1"/>
    </xf>
    <xf numFmtId="4" fontId="21" fillId="0" borderId="45" xfId="0" applyNumberFormat="1" applyFont="1" applyBorder="1" applyAlignment="1">
      <alignment horizontal="center" vertical="center" wrapText="1"/>
    </xf>
    <xf numFmtId="0" fontId="11" fillId="0" borderId="6" xfId="0" applyFont="1" applyBorder="1" applyAlignment="1">
      <alignment horizontal="left" vertical="center"/>
    </xf>
    <xf numFmtId="9" fontId="6" fillId="0" borderId="61" xfId="0" applyNumberFormat="1" applyFont="1" applyBorder="1" applyAlignment="1">
      <alignment horizontal="center" vertical="center"/>
    </xf>
    <xf numFmtId="2" fontId="8" fillId="0" borderId="62" xfId="0" applyNumberFormat="1" applyFont="1" applyBorder="1" applyAlignment="1">
      <alignment horizontal="center" vertical="center" wrapText="1"/>
    </xf>
    <xf numFmtId="0" fontId="8" fillId="0" borderId="63" xfId="0" applyFont="1" applyBorder="1" applyAlignment="1">
      <alignment horizontal="center"/>
    </xf>
    <xf numFmtId="0" fontId="14" fillId="2" borderId="38" xfId="0" applyFont="1" applyFill="1" applyBorder="1" applyAlignment="1">
      <alignment horizontal="center" vertical="center" wrapText="1" readingOrder="2"/>
    </xf>
    <xf numFmtId="4" fontId="23" fillId="2" borderId="0" xfId="0" applyNumberFormat="1" applyFont="1" applyFill="1" applyAlignment="1">
      <alignment horizontal="center" vertical="center" wrapText="1" readingOrder="2"/>
    </xf>
    <xf numFmtId="4" fontId="23" fillId="2" borderId="10" xfId="0" applyNumberFormat="1" applyFont="1" applyFill="1" applyBorder="1" applyAlignment="1">
      <alignment horizontal="center" vertical="center" wrapText="1" readingOrder="2"/>
    </xf>
    <xf numFmtId="0" fontId="14" fillId="2" borderId="10" xfId="0" applyFont="1" applyFill="1" applyBorder="1" applyAlignment="1">
      <alignment horizontal="center" vertical="center" wrapText="1" readingOrder="2"/>
    </xf>
    <xf numFmtId="0" fontId="22" fillId="0" borderId="46" xfId="0" applyFont="1" applyBorder="1" applyAlignment="1">
      <alignment horizontal="center" vertical="center" wrapText="1"/>
    </xf>
    <xf numFmtId="0" fontId="33" fillId="0" borderId="0" xfId="0" applyFont="1" applyAlignment="1">
      <alignment horizontal="justify" vertical="center" readingOrder="2"/>
    </xf>
    <xf numFmtId="0" fontId="34" fillId="0" borderId="0" xfId="0" applyFont="1" applyAlignment="1">
      <alignment horizontal="left" vertical="center" readingOrder="2"/>
    </xf>
    <xf numFmtId="0" fontId="11" fillId="0" borderId="10" xfId="0" applyFont="1" applyBorder="1" applyAlignment="1">
      <alignment horizontal="center" vertical="center" wrapText="1" readingOrder="2"/>
    </xf>
    <xf numFmtId="0" fontId="11" fillId="0" borderId="38" xfId="0" applyFont="1" applyBorder="1" applyAlignment="1">
      <alignment horizontal="center" vertical="center" wrapText="1" readingOrder="2"/>
    </xf>
    <xf numFmtId="0" fontId="11" fillId="0" borderId="0" xfId="0" applyFont="1" applyAlignment="1">
      <alignment horizontal="center" vertical="center" wrapText="1" readingOrder="2"/>
    </xf>
    <xf numFmtId="0" fontId="11" fillId="0" borderId="29" xfId="0" applyFont="1" applyBorder="1" applyAlignment="1">
      <alignment horizontal="center" vertical="center" wrapText="1" readingOrder="2"/>
    </xf>
    <xf numFmtId="9" fontId="2" fillId="0" borderId="28" xfId="0" applyNumberFormat="1" applyFont="1" applyBorder="1" applyAlignment="1">
      <alignment horizontal="center" vertical="center" wrapText="1" readingOrder="2"/>
    </xf>
    <xf numFmtId="4" fontId="23" fillId="2" borderId="64" xfId="0" applyNumberFormat="1" applyFont="1" applyFill="1" applyBorder="1" applyAlignment="1">
      <alignment horizontal="center" vertical="center" wrapText="1" readingOrder="2"/>
    </xf>
    <xf numFmtId="4" fontId="23" fillId="2" borderId="65" xfId="0" applyNumberFormat="1" applyFont="1" applyFill="1" applyBorder="1" applyAlignment="1">
      <alignment horizontal="center" vertical="center" wrapText="1" readingOrder="2"/>
    </xf>
    <xf numFmtId="0" fontId="14" fillId="2" borderId="66" xfId="0" applyFont="1" applyFill="1" applyBorder="1" applyAlignment="1">
      <alignment horizontal="center" vertical="center" wrapText="1" readingOrder="2"/>
    </xf>
    <xf numFmtId="4" fontId="23" fillId="0" borderId="45" xfId="0" applyNumberFormat="1" applyFont="1" applyBorder="1" applyAlignment="1">
      <alignment horizontal="center" vertical="center" wrapText="1" readingOrder="2"/>
    </xf>
    <xf numFmtId="0" fontId="13" fillId="0" borderId="23" xfId="0" applyFont="1" applyBorder="1" applyAlignment="1">
      <alignment horizontal="center" vertical="center" wrapText="1" readingOrder="2"/>
    </xf>
    <xf numFmtId="0" fontId="17" fillId="2" borderId="67" xfId="0" applyFont="1" applyFill="1" applyBorder="1" applyAlignment="1">
      <alignment horizontal="center" vertical="center" wrapText="1" readingOrder="2"/>
    </xf>
    <xf numFmtId="0" fontId="17" fillId="2" borderId="61" xfId="0" applyFont="1" applyFill="1" applyBorder="1" applyAlignment="1">
      <alignment horizontal="center" vertical="center" wrapText="1" readingOrder="2"/>
    </xf>
    <xf numFmtId="0" fontId="12" fillId="0" borderId="45" xfId="0" applyFont="1" applyBorder="1" applyAlignment="1">
      <alignment horizontal="center" vertical="center" wrapText="1" readingOrder="2"/>
    </xf>
    <xf numFmtId="0" fontId="35" fillId="0" borderId="0" xfId="0" applyFont="1" applyAlignment="1">
      <alignment horizontal="justify" vertical="center" readingOrder="2"/>
    </xf>
    <xf numFmtId="0" fontId="36" fillId="0" borderId="0" xfId="0" applyFont="1" applyAlignment="1">
      <alignment horizontal="justify" vertical="center" readingOrder="2"/>
    </xf>
    <xf numFmtId="0" fontId="30" fillId="0" borderId="68" xfId="0" applyFont="1" applyBorder="1" applyAlignment="1">
      <alignment horizontal="center" vertical="center"/>
    </xf>
    <xf numFmtId="0" fontId="30" fillId="0" borderId="45" xfId="0" quotePrefix="1" applyFont="1" applyBorder="1" applyAlignment="1">
      <alignment horizontal="center" vertical="center" wrapText="1"/>
    </xf>
    <xf numFmtId="3" fontId="30" fillId="0" borderId="45" xfId="0" applyNumberFormat="1" applyFont="1" applyBorder="1" applyAlignment="1">
      <alignment horizontal="center" vertical="center" readingOrder="2"/>
    </xf>
    <xf numFmtId="4" fontId="21" fillId="0" borderId="45" xfId="0" applyNumberFormat="1" applyFont="1" applyBorder="1" applyAlignment="1">
      <alignment horizontal="center" vertical="center" readingOrder="2"/>
    </xf>
    <xf numFmtId="0" fontId="30" fillId="0" borderId="45" xfId="0" applyFont="1" applyBorder="1" applyAlignment="1">
      <alignment wrapText="1"/>
    </xf>
    <xf numFmtId="164" fontId="37" fillId="0" borderId="10" xfId="3" applyNumberFormat="1" applyFont="1" applyBorder="1" applyAlignment="1">
      <alignment horizontal="center" vertical="center" wrapText="1" readingOrder="2"/>
    </xf>
    <xf numFmtId="0" fontId="37" fillId="0" borderId="10" xfId="0" applyFont="1" applyBorder="1" applyAlignment="1">
      <alignment horizontal="center" vertical="center" wrapText="1" readingOrder="2"/>
    </xf>
    <xf numFmtId="0" fontId="17" fillId="0" borderId="4" xfId="0" applyFont="1" applyBorder="1" applyAlignment="1">
      <alignment horizontal="center" vertical="center" readingOrder="2"/>
    </xf>
    <xf numFmtId="0" fontId="16" fillId="0" borderId="6" xfId="0" applyFont="1" applyBorder="1" applyAlignment="1">
      <alignment horizontal="center" vertical="center" wrapText="1" readingOrder="2"/>
    </xf>
    <xf numFmtId="0" fontId="16" fillId="0" borderId="0" xfId="0" applyFont="1" applyAlignment="1">
      <alignment horizontal="center" vertical="center" wrapText="1" readingOrder="2"/>
    </xf>
    <xf numFmtId="0" fontId="16" fillId="0" borderId="1" xfId="0" applyFont="1" applyBorder="1" applyAlignment="1">
      <alignment horizontal="center" vertical="center" wrapText="1" readingOrder="2"/>
    </xf>
    <xf numFmtId="0" fontId="16" fillId="0" borderId="69" xfId="0" applyFont="1" applyBorder="1" applyAlignment="1">
      <alignment horizontal="center" vertical="center" wrapText="1" readingOrder="2"/>
    </xf>
    <xf numFmtId="0" fontId="16" fillId="0" borderId="14" xfId="0" applyFont="1" applyBorder="1" applyAlignment="1">
      <alignment horizontal="center" vertical="center" readingOrder="2"/>
    </xf>
    <xf numFmtId="0" fontId="10" fillId="0" borderId="45" xfId="0" applyFont="1" applyBorder="1" applyAlignment="1">
      <alignment horizontal="centerContinuous" vertical="center" readingOrder="2"/>
    </xf>
    <xf numFmtId="0" fontId="9" fillId="0" borderId="45" xfId="0" applyFont="1" applyBorder="1" applyAlignment="1">
      <alignment horizontal="center" vertical="center" readingOrder="2"/>
    </xf>
    <xf numFmtId="0" fontId="9" fillId="0" borderId="45" xfId="0" applyFont="1" applyBorder="1" applyAlignment="1">
      <alignment horizontal="center" vertical="center" wrapText="1" readingOrder="2"/>
    </xf>
    <xf numFmtId="0" fontId="11" fillId="0" borderId="8" xfId="0" applyFont="1" applyBorder="1" applyAlignment="1">
      <alignment horizontal="center" vertical="center"/>
    </xf>
    <xf numFmtId="0" fontId="29" fillId="0" borderId="18"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9" xfId="0" applyFont="1" applyBorder="1" applyAlignment="1">
      <alignment horizontal="center" vertical="center" wrapText="1"/>
    </xf>
    <xf numFmtId="0" fontId="11" fillId="0" borderId="18" xfId="0" applyFont="1" applyBorder="1" applyAlignment="1">
      <alignment horizontal="center" vertical="center"/>
    </xf>
    <xf numFmtId="0" fontId="11" fillId="0" borderId="38" xfId="0" applyFont="1" applyBorder="1" applyAlignment="1">
      <alignment horizontal="center" vertical="center"/>
    </xf>
    <xf numFmtId="0" fontId="11" fillId="0" borderId="9" xfId="0" applyFont="1" applyBorder="1" applyAlignment="1">
      <alignment horizontal="center" vertical="center"/>
    </xf>
    <xf numFmtId="0" fontId="17" fillId="0" borderId="49"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2" xfId="0" applyFont="1" applyBorder="1" applyAlignment="1">
      <alignment horizontal="center" vertical="center" wrapText="1"/>
    </xf>
    <xf numFmtId="0" fontId="17" fillId="0" borderId="27" xfId="0" applyFont="1" applyBorder="1" applyAlignment="1">
      <alignment horizontal="center" vertical="center" wrapText="1" readingOrder="2"/>
    </xf>
    <xf numFmtId="0" fontId="17" fillId="0" borderId="21" xfId="0" applyFont="1" applyBorder="1" applyAlignment="1">
      <alignment horizontal="center" vertical="center" wrapText="1" readingOrder="2"/>
    </xf>
    <xf numFmtId="0" fontId="7" fillId="0" borderId="58" xfId="0" applyFont="1" applyBorder="1" applyAlignment="1">
      <alignment horizontal="center" vertical="center" wrapText="1"/>
    </xf>
    <xf numFmtId="0" fontId="11" fillId="0" borderId="17" xfId="0" applyFont="1" applyBorder="1" applyAlignment="1">
      <alignment horizontal="left" vertical="center"/>
    </xf>
    <xf numFmtId="0" fontId="11" fillId="0" borderId="11" xfId="0" applyFont="1" applyBorder="1" applyAlignment="1">
      <alignment horizontal="left" vertical="center"/>
    </xf>
    <xf numFmtId="0" fontId="10" fillId="0" borderId="5" xfId="0" applyFont="1" applyBorder="1" applyAlignment="1">
      <alignment horizontal="right" vertical="top" wrapText="1" readingOrder="2"/>
    </xf>
    <xf numFmtId="0" fontId="10" fillId="0" borderId="6" xfId="0" applyFont="1" applyBorder="1" applyAlignment="1">
      <alignment horizontal="right" vertical="top" wrapText="1" readingOrder="2"/>
    </xf>
    <xf numFmtId="0" fontId="10" fillId="0" borderId="4" xfId="0" applyFont="1" applyBorder="1" applyAlignment="1">
      <alignment horizontal="right" vertical="top" wrapText="1" readingOrder="2"/>
    </xf>
    <xf numFmtId="0" fontId="10" fillId="0" borderId="13" xfId="0" applyFont="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4" xfId="0" applyFont="1" applyBorder="1" applyAlignment="1">
      <alignment horizontal="right" vertical="top" wrapText="1" readingOrder="2"/>
    </xf>
    <xf numFmtId="0" fontId="8" fillId="0" borderId="41" xfId="0" applyFont="1" applyBorder="1" applyAlignment="1">
      <alignment horizontal="center" vertical="center" wrapText="1"/>
    </xf>
    <xf numFmtId="0" fontId="8" fillId="0" borderId="55" xfId="0" applyFont="1" applyBorder="1" applyAlignment="1">
      <alignment horizontal="center" vertical="center" wrapText="1"/>
    </xf>
    <xf numFmtId="0" fontId="17" fillId="0" borderId="5" xfId="0" applyFont="1" applyBorder="1" applyAlignment="1">
      <alignment horizontal="center" vertical="center" readingOrder="2"/>
    </xf>
    <xf numFmtId="0" fontId="17" fillId="0" borderId="4" xfId="0" applyFont="1" applyBorder="1" applyAlignment="1">
      <alignment horizontal="center" vertical="center" readingOrder="2"/>
    </xf>
    <xf numFmtId="0" fontId="17" fillId="0" borderId="13" xfId="0" applyFont="1" applyBorder="1" applyAlignment="1">
      <alignment horizontal="center" vertical="center" wrapText="1" readingOrder="2"/>
    </xf>
    <xf numFmtId="0" fontId="17" fillId="0" borderId="14" xfId="0" applyFont="1" applyBorder="1" applyAlignment="1">
      <alignment horizontal="center" vertical="center" wrapText="1" readingOrder="2"/>
    </xf>
    <xf numFmtId="0" fontId="17" fillId="0" borderId="31" xfId="0" applyFont="1" applyBorder="1" applyAlignment="1">
      <alignment horizontal="center" vertical="center" wrapText="1" readingOrder="2"/>
    </xf>
    <xf numFmtId="0" fontId="7" fillId="0" borderId="50" xfId="0" applyFont="1" applyBorder="1" applyAlignment="1">
      <alignment horizontal="center" vertical="center" wrapText="1"/>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59"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56" xfId="0" applyFont="1" applyBorder="1" applyAlignment="1">
      <alignment horizontal="center" vertical="center" wrapText="1"/>
    </xf>
    <xf numFmtId="2" fontId="24" fillId="0" borderId="18" xfId="0" applyNumberFormat="1" applyFont="1" applyBorder="1" applyAlignment="1">
      <alignment horizontal="center" vertical="center" wrapText="1"/>
    </xf>
    <xf numFmtId="2" fontId="24" fillId="0" borderId="22" xfId="0" applyNumberFormat="1" applyFont="1" applyBorder="1" applyAlignment="1">
      <alignment horizontal="center" vertical="center" wrapText="1"/>
    </xf>
    <xf numFmtId="2" fontId="20" fillId="0" borderId="53" xfId="0" applyNumberFormat="1" applyFont="1" applyBorder="1" applyAlignment="1">
      <alignment horizontal="center" vertical="center" wrapText="1"/>
    </xf>
    <xf numFmtId="2" fontId="20" fillId="0" borderId="3" xfId="0" applyNumberFormat="1" applyFont="1" applyBorder="1" applyAlignment="1">
      <alignment horizontal="center" vertical="center" wrapText="1"/>
    </xf>
    <xf numFmtId="2" fontId="20" fillId="0" borderId="26" xfId="0" applyNumberFormat="1" applyFont="1" applyBorder="1" applyAlignment="1">
      <alignment horizontal="center" vertical="center" wrapText="1"/>
    </xf>
    <xf numFmtId="2" fontId="20" fillId="0" borderId="49" xfId="0" applyNumberFormat="1" applyFont="1" applyBorder="1" applyAlignment="1">
      <alignment horizontal="center" vertical="center" wrapText="1"/>
    </xf>
    <xf numFmtId="2" fontId="24" fillId="0" borderId="54" xfId="0" applyNumberFormat="1" applyFont="1" applyBorder="1" applyAlignment="1">
      <alignment horizontal="center" vertical="center" wrapText="1"/>
    </xf>
    <xf numFmtId="2" fontId="24" fillId="0" borderId="9" xfId="0" applyNumberFormat="1" applyFont="1" applyBorder="1" applyAlignment="1">
      <alignment horizontal="center" vertical="center" wrapText="1"/>
    </xf>
    <xf numFmtId="9" fontId="30" fillId="0" borderId="45" xfId="0" applyNumberFormat="1" applyFont="1" applyBorder="1" applyAlignment="1">
      <alignment horizontal="center" vertical="center"/>
    </xf>
    <xf numFmtId="0" fontId="30" fillId="0" borderId="45" xfId="0" applyFont="1" applyBorder="1" applyAlignment="1">
      <alignment horizontal="center" vertical="center"/>
    </xf>
    <xf numFmtId="0" fontId="30" fillId="0" borderId="45" xfId="0" applyFont="1" applyBorder="1" applyAlignment="1">
      <alignment horizontal="center" vertical="center" wrapText="1"/>
    </xf>
    <xf numFmtId="9" fontId="30" fillId="0" borderId="45" xfId="2" applyFont="1" applyFill="1" applyBorder="1" applyAlignment="1">
      <alignment horizontal="center" vertical="center" wrapText="1"/>
    </xf>
    <xf numFmtId="9" fontId="30" fillId="0" borderId="45" xfId="2" applyFont="1" applyBorder="1" applyAlignment="1">
      <alignment horizontal="center" vertical="center" wrapText="1" readingOrder="2"/>
    </xf>
    <xf numFmtId="0" fontId="30" fillId="0" borderId="45" xfId="0" applyFont="1" applyBorder="1" applyAlignment="1">
      <alignment horizontal="center" vertical="center" wrapText="1" readingOrder="2"/>
    </xf>
    <xf numFmtId="9" fontId="30" fillId="0" borderId="45" xfId="2" applyFont="1" applyBorder="1" applyAlignment="1">
      <alignment horizontal="center" vertical="center"/>
    </xf>
    <xf numFmtId="9" fontId="30" fillId="0" borderId="45" xfId="2" applyFont="1" applyBorder="1" applyAlignment="1">
      <alignment horizontal="center" vertical="center" wrapText="1"/>
    </xf>
    <xf numFmtId="3" fontId="30" fillId="0" borderId="45" xfId="0" applyNumberFormat="1" applyFont="1" applyBorder="1" applyAlignment="1">
      <alignment horizontal="center" vertical="center" wrapText="1" readingOrder="2"/>
    </xf>
    <xf numFmtId="4" fontId="30" fillId="0" borderId="45" xfId="0" applyNumberFormat="1" applyFont="1" applyBorder="1" applyAlignment="1">
      <alignment horizontal="center" vertical="center" wrapText="1" readingOrder="2"/>
    </xf>
    <xf numFmtId="4" fontId="21" fillId="0" borderId="45" xfId="0" applyNumberFormat="1" applyFont="1" applyBorder="1" applyAlignment="1">
      <alignment horizontal="center" vertical="center" wrapText="1"/>
    </xf>
    <xf numFmtId="3" fontId="22" fillId="0" borderId="45" xfId="0" applyNumberFormat="1" applyFont="1" applyBorder="1" applyAlignment="1">
      <alignment horizontal="center" vertical="center" wrapText="1"/>
    </xf>
    <xf numFmtId="0" fontId="22" fillId="0" borderId="0" xfId="0" applyFont="1" applyAlignment="1">
      <alignment horizontal="right"/>
    </xf>
    <xf numFmtId="4" fontId="21" fillId="0" borderId="45" xfId="0" applyNumberFormat="1" applyFont="1" applyBorder="1" applyAlignment="1">
      <alignment horizontal="center" vertical="center" readingOrder="2"/>
    </xf>
    <xf numFmtId="0" fontId="22" fillId="0" borderId="42" xfId="0" applyFont="1" applyBorder="1" applyAlignment="1">
      <alignment horizontal="center" vertical="center" wrapText="1"/>
    </xf>
    <xf numFmtId="0" fontId="22" fillId="0" borderId="47" xfId="0" applyFont="1" applyBorder="1" applyAlignment="1">
      <alignment horizontal="center" vertical="center" wrapText="1"/>
    </xf>
    <xf numFmtId="3" fontId="30" fillId="0" borderId="45" xfId="0" applyNumberFormat="1" applyFont="1" applyBorder="1" applyAlignment="1">
      <alignment horizontal="center" vertical="center" readingOrder="2"/>
    </xf>
    <xf numFmtId="0" fontId="22" fillId="0" borderId="45" xfId="0" applyFont="1" applyBorder="1" applyAlignment="1">
      <alignment horizontal="center" vertical="center" wrapText="1"/>
    </xf>
    <xf numFmtId="0" fontId="32" fillId="0" borderId="0" xfId="0" applyFont="1" applyAlignment="1">
      <alignment horizontal="right" vertical="top" wrapText="1" readingOrder="2"/>
    </xf>
    <xf numFmtId="0" fontId="30" fillId="0" borderId="48" xfId="0" applyFont="1" applyBorder="1" applyAlignment="1">
      <alignment horizontal="center" vertical="center"/>
    </xf>
    <xf numFmtId="0" fontId="30" fillId="0" borderId="45" xfId="0" applyFont="1" applyBorder="1" applyAlignment="1">
      <alignment horizontal="center"/>
    </xf>
    <xf numFmtId="0" fontId="22" fillId="0" borderId="0" xfId="0" applyFont="1" applyAlignment="1">
      <alignment horizontal="center" wrapText="1"/>
    </xf>
    <xf numFmtId="0" fontId="30" fillId="0" borderId="28" xfId="0" applyFont="1" applyBorder="1" applyAlignment="1">
      <alignment horizontal="center"/>
    </xf>
    <xf numFmtId="0" fontId="30" fillId="0" borderId="60" xfId="0" applyFont="1" applyBorder="1" applyAlignment="1">
      <alignment horizontal="center"/>
    </xf>
    <xf numFmtId="0" fontId="37" fillId="0" borderId="18" xfId="0" applyFont="1" applyBorder="1" applyAlignment="1">
      <alignment horizontal="center" vertical="center" wrapText="1" readingOrder="2"/>
    </xf>
    <xf numFmtId="0" fontId="37" fillId="0" borderId="9" xfId="0" applyFont="1" applyBorder="1" applyAlignment="1">
      <alignment horizontal="center" vertical="center" wrapText="1" readingOrder="2"/>
    </xf>
    <xf numFmtId="0" fontId="11" fillId="0" borderId="18" xfId="0" applyFont="1" applyBorder="1" applyAlignment="1">
      <alignment horizontal="center" vertical="center" wrapText="1" readingOrder="2"/>
    </xf>
    <xf numFmtId="0" fontId="11" fillId="0" borderId="9" xfId="0" applyFont="1" applyBorder="1" applyAlignment="1">
      <alignment horizontal="center" vertical="center" wrapText="1" readingOrder="2"/>
    </xf>
    <xf numFmtId="0" fontId="11" fillId="0" borderId="7" xfId="0" applyFont="1" applyBorder="1" applyAlignment="1">
      <alignment horizontal="center" vertical="center" wrapText="1" readingOrder="2"/>
    </xf>
    <xf numFmtId="0" fontId="11" fillId="0" borderId="0" xfId="0" applyFont="1" applyAlignment="1">
      <alignment horizontal="center" vertical="center" wrapText="1" readingOrder="2"/>
    </xf>
    <xf numFmtId="0" fontId="11" fillId="0" borderId="10" xfId="0" applyFont="1" applyBorder="1" applyAlignment="1">
      <alignment horizontal="center" vertical="center" wrapText="1" readingOrder="2"/>
    </xf>
    <xf numFmtId="0" fontId="11" fillId="0" borderId="13"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14" xfId="0" applyFont="1" applyBorder="1" applyAlignment="1">
      <alignment horizontal="center" vertical="center" wrapText="1" readingOrder="2"/>
    </xf>
    <xf numFmtId="0" fontId="16" fillId="0" borderId="50" xfId="0" applyFont="1" applyBorder="1" applyAlignment="1">
      <alignment horizontal="center" vertical="center" wrapText="1" readingOrder="2"/>
    </xf>
    <xf numFmtId="0" fontId="16" fillId="0" borderId="51" xfId="0" applyFont="1" applyBorder="1" applyAlignment="1">
      <alignment horizontal="center" vertical="center" wrapText="1" readingOrder="2"/>
    </xf>
    <xf numFmtId="0" fontId="16" fillId="0" borderId="52" xfId="0" applyFont="1" applyBorder="1" applyAlignment="1">
      <alignment horizontal="center" vertical="center" wrapText="1" readingOrder="2"/>
    </xf>
    <xf numFmtId="0" fontId="16" fillId="0" borderId="30" xfId="0" applyFont="1" applyBorder="1" applyAlignment="1">
      <alignment horizontal="center" vertical="center" wrapText="1" readingOrder="2"/>
    </xf>
    <xf numFmtId="0" fontId="10" fillId="0" borderId="5" xfId="0" applyFont="1" applyBorder="1" applyAlignment="1">
      <alignment horizontal="center" vertical="top" wrapText="1" readingOrder="2"/>
    </xf>
    <xf numFmtId="0" fontId="10" fillId="0" borderId="6" xfId="0" applyFont="1" applyBorder="1" applyAlignment="1">
      <alignment horizontal="center" vertical="top" wrapText="1" readingOrder="2"/>
    </xf>
    <xf numFmtId="0" fontId="10" fillId="0" borderId="4" xfId="0" applyFont="1" applyBorder="1" applyAlignment="1">
      <alignment horizontal="center" vertical="top" wrapText="1" readingOrder="2"/>
    </xf>
    <xf numFmtId="0" fontId="10" fillId="0" borderId="13" xfId="0" applyFont="1" applyBorder="1" applyAlignment="1">
      <alignment horizontal="center" vertical="top" wrapText="1" readingOrder="2"/>
    </xf>
    <xf numFmtId="0" fontId="10" fillId="0" borderId="1" xfId="0" applyFont="1" applyBorder="1" applyAlignment="1">
      <alignment horizontal="center" vertical="top" wrapText="1" readingOrder="2"/>
    </xf>
    <xf numFmtId="0" fontId="10" fillId="0" borderId="14" xfId="0" applyFont="1" applyBorder="1" applyAlignment="1">
      <alignment horizontal="center" vertical="top" wrapText="1" readingOrder="2"/>
    </xf>
    <xf numFmtId="0" fontId="11" fillId="0" borderId="49" xfId="0" applyFont="1" applyBorder="1" applyAlignment="1">
      <alignment horizontal="center" vertical="center" wrapText="1" readingOrder="2"/>
    </xf>
    <xf numFmtId="0" fontId="11" fillId="0" borderId="3" xfId="0" applyFont="1" applyBorder="1" applyAlignment="1">
      <alignment horizontal="center" vertical="center" wrapText="1" readingOrder="2"/>
    </xf>
    <xf numFmtId="0" fontId="17" fillId="0" borderId="45" xfId="0" applyFont="1" applyBorder="1" applyAlignment="1">
      <alignment horizontal="center" vertical="center" readingOrder="2"/>
    </xf>
  </cellXfs>
  <cellStyles count="4">
    <cellStyle name="Currency" xfId="3" builtinId="4"/>
    <cellStyle name="Normal" xfId="0" builtinId="0"/>
    <cellStyle name="Normal 2" xfId="1" xr:uid="{DB25441E-D848-4EC3-AEDB-C31A455EB6B8}"/>
    <cellStyle name="Percent" xfId="2" builtinId="5"/>
  </cellStyles>
  <dxfs count="4">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CCB4-E659-4449-9CA9-ED90943FEB07}">
  <dimension ref="A1:L94"/>
  <sheetViews>
    <sheetView rightToLeft="1" view="pageBreakPreview" zoomScale="110" zoomScaleNormal="70" zoomScaleSheetLayoutView="110" workbookViewId="0">
      <pane ySplit="3" topLeftCell="A4" activePane="bottomLeft" state="frozen"/>
      <selection pane="bottomLeft" activeCell="D14" sqref="D14"/>
    </sheetView>
  </sheetViews>
  <sheetFormatPr defaultRowHeight="15" x14ac:dyDescent="0.2"/>
  <cols>
    <col min="1" max="1" width="11.28515625" style="102" customWidth="1"/>
    <col min="2" max="2" width="19.85546875" style="102" customWidth="1"/>
    <col min="3" max="3" width="18.7109375" style="102" customWidth="1"/>
    <col min="4" max="4" width="20.5703125" style="102" customWidth="1"/>
    <col min="5" max="5" width="10.42578125" style="102" customWidth="1"/>
    <col min="6" max="6" width="8.7109375" style="102" bestFit="1" customWidth="1"/>
    <col min="7" max="7" width="8.42578125" style="103" customWidth="1"/>
    <col min="8" max="8" width="11.7109375" style="102" customWidth="1"/>
    <col min="9" max="9" width="9.7109375" style="102" customWidth="1"/>
    <col min="10" max="10" width="9.140625" style="109"/>
    <col min="11" max="16384" width="9.140625" style="102"/>
  </cols>
  <sheetData>
    <row r="1" spans="1:11" ht="15.75" x14ac:dyDescent="0.25">
      <c r="A1" s="236" t="s">
        <v>42</v>
      </c>
      <c r="B1" s="236"/>
      <c r="C1" s="236"/>
      <c r="D1" s="99"/>
      <c r="E1" s="99"/>
      <c r="F1" s="99"/>
      <c r="G1" s="100"/>
      <c r="H1" s="99"/>
      <c r="I1" s="99"/>
      <c r="J1" s="101" t="s">
        <v>63</v>
      </c>
      <c r="K1" s="101">
        <v>7</v>
      </c>
    </row>
    <row r="2" spans="1:11" ht="15.75" thickBot="1" x14ac:dyDescent="0.25">
      <c r="J2" s="101" t="s">
        <v>64</v>
      </c>
      <c r="K2" s="101">
        <v>10</v>
      </c>
    </row>
    <row r="3" spans="1:11" s="104" customFormat="1" ht="31.5" customHeight="1" x14ac:dyDescent="0.2">
      <c r="A3" s="138" t="s">
        <v>43</v>
      </c>
      <c r="B3" s="138" t="s">
        <v>44</v>
      </c>
      <c r="C3" s="105" t="s">
        <v>51</v>
      </c>
      <c r="D3" s="238" t="s">
        <v>45</v>
      </c>
      <c r="E3" s="239"/>
      <c r="F3" s="106" t="s">
        <v>3</v>
      </c>
      <c r="G3" s="107" t="s">
        <v>46</v>
      </c>
      <c r="H3" s="108" t="s">
        <v>47</v>
      </c>
      <c r="I3" s="108" t="s">
        <v>40</v>
      </c>
      <c r="J3" s="156" t="s">
        <v>65</v>
      </c>
      <c r="K3" s="101">
        <f>K2-K1</f>
        <v>3</v>
      </c>
    </row>
    <row r="4" spans="1:11" s="104" customFormat="1" x14ac:dyDescent="0.2">
      <c r="A4" s="229" t="s">
        <v>48</v>
      </c>
      <c r="B4" s="229" t="s">
        <v>83</v>
      </c>
      <c r="C4" s="226" t="s">
        <v>86</v>
      </c>
      <c r="D4" s="126" t="s">
        <v>85</v>
      </c>
      <c r="E4" s="126" t="s">
        <v>56</v>
      </c>
      <c r="F4" s="231">
        <v>0.2</v>
      </c>
      <c r="G4" s="235"/>
      <c r="H4" s="241"/>
      <c r="I4" s="241"/>
      <c r="J4" s="230">
        <f>SUM(F4:F16)</f>
        <v>1</v>
      </c>
      <c r="K4" s="109"/>
    </row>
    <row r="5" spans="1:11" s="104" customFormat="1" x14ac:dyDescent="0.2">
      <c r="A5" s="229"/>
      <c r="B5" s="229"/>
      <c r="C5" s="226"/>
      <c r="D5" s="126">
        <v>1</v>
      </c>
      <c r="E5" s="126">
        <v>7</v>
      </c>
      <c r="F5" s="231"/>
      <c r="G5" s="235"/>
      <c r="H5" s="241"/>
      <c r="I5" s="241"/>
      <c r="J5" s="230"/>
      <c r="K5" s="109"/>
    </row>
    <row r="6" spans="1:11" s="104" customFormat="1" x14ac:dyDescent="0.2">
      <c r="A6" s="229"/>
      <c r="B6" s="229"/>
      <c r="C6" s="226"/>
      <c r="D6" s="126">
        <v>2</v>
      </c>
      <c r="E6" s="126">
        <v>8.5</v>
      </c>
      <c r="F6" s="231"/>
      <c r="G6" s="235"/>
      <c r="H6" s="241"/>
      <c r="I6" s="241"/>
      <c r="J6" s="230"/>
      <c r="K6" s="109"/>
    </row>
    <row r="7" spans="1:11" s="110" customFormat="1" ht="14.25" customHeight="1" x14ac:dyDescent="0.2">
      <c r="A7" s="229"/>
      <c r="B7" s="229"/>
      <c r="C7" s="226"/>
      <c r="D7" s="126">
        <v>3</v>
      </c>
      <c r="E7" s="127">
        <v>10</v>
      </c>
      <c r="F7" s="231"/>
      <c r="G7" s="235"/>
      <c r="H7" s="241"/>
      <c r="I7" s="241"/>
      <c r="J7" s="230"/>
    </row>
    <row r="8" spans="1:11" s="110" customFormat="1" ht="14.25" customHeight="1" x14ac:dyDescent="0.2">
      <c r="A8" s="229"/>
      <c r="B8" s="229"/>
      <c r="C8" s="226" t="s">
        <v>87</v>
      </c>
      <c r="D8" s="126" t="s">
        <v>85</v>
      </c>
      <c r="E8" s="126" t="s">
        <v>56</v>
      </c>
      <c r="F8" s="231">
        <v>0.2</v>
      </c>
      <c r="G8" s="235"/>
      <c r="H8" s="241"/>
      <c r="I8" s="241"/>
      <c r="J8" s="230"/>
    </row>
    <row r="9" spans="1:11" s="110" customFormat="1" ht="14.25" customHeight="1" x14ac:dyDescent="0.2">
      <c r="A9" s="229"/>
      <c r="B9" s="229"/>
      <c r="C9" s="226"/>
      <c r="D9" s="126">
        <v>1</v>
      </c>
      <c r="E9" s="126">
        <v>7</v>
      </c>
      <c r="F9" s="231"/>
      <c r="G9" s="235"/>
      <c r="H9" s="241"/>
      <c r="I9" s="241"/>
      <c r="J9" s="230"/>
    </row>
    <row r="10" spans="1:11" s="110" customFormat="1" ht="14.25" customHeight="1" x14ac:dyDescent="0.2">
      <c r="A10" s="229"/>
      <c r="B10" s="229"/>
      <c r="C10" s="226"/>
      <c r="D10" s="126">
        <v>2</v>
      </c>
      <c r="E10" s="126">
        <v>8.5</v>
      </c>
      <c r="F10" s="231"/>
      <c r="G10" s="235"/>
      <c r="H10" s="241"/>
      <c r="I10" s="241"/>
      <c r="J10" s="230"/>
    </row>
    <row r="11" spans="1:11" s="110" customFormat="1" ht="14.25" customHeight="1" x14ac:dyDescent="0.2">
      <c r="A11" s="229"/>
      <c r="B11" s="229"/>
      <c r="C11" s="226"/>
      <c r="D11" s="126">
        <v>3</v>
      </c>
      <c r="E11" s="127">
        <v>10</v>
      </c>
      <c r="F11" s="231"/>
      <c r="G11" s="235"/>
      <c r="H11" s="241"/>
      <c r="I11" s="241"/>
      <c r="J11" s="230"/>
    </row>
    <row r="12" spans="1:11" s="110" customFormat="1" ht="14.25" customHeight="1" x14ac:dyDescent="0.2">
      <c r="A12" s="229"/>
      <c r="B12" s="229"/>
      <c r="C12" s="229" t="s">
        <v>88</v>
      </c>
      <c r="D12" s="126" t="s">
        <v>71</v>
      </c>
      <c r="E12" s="127" t="s">
        <v>56</v>
      </c>
      <c r="F12" s="231">
        <v>0.3</v>
      </c>
      <c r="G12" s="232"/>
      <c r="H12" s="233"/>
      <c r="I12" s="234"/>
      <c r="J12" s="230"/>
    </row>
    <row r="13" spans="1:11" s="110" customFormat="1" ht="14.25" customHeight="1" x14ac:dyDescent="0.2">
      <c r="A13" s="229"/>
      <c r="B13" s="229"/>
      <c r="C13" s="229"/>
      <c r="D13" s="126" t="s">
        <v>72</v>
      </c>
      <c r="E13" s="127">
        <f>$K$1</f>
        <v>7</v>
      </c>
      <c r="F13" s="231"/>
      <c r="G13" s="232"/>
      <c r="H13" s="233"/>
      <c r="I13" s="234"/>
      <c r="J13" s="230"/>
    </row>
    <row r="14" spans="1:11" s="110" customFormat="1" x14ac:dyDescent="0.2">
      <c r="A14" s="229"/>
      <c r="B14" s="229"/>
      <c r="C14" s="229"/>
      <c r="D14" s="126" t="s">
        <v>73</v>
      </c>
      <c r="E14" s="157">
        <v>8.5</v>
      </c>
      <c r="F14" s="231"/>
      <c r="G14" s="232"/>
      <c r="H14" s="233"/>
      <c r="I14" s="234"/>
      <c r="J14" s="230"/>
    </row>
    <row r="15" spans="1:11" s="110" customFormat="1" ht="15" customHeight="1" x14ac:dyDescent="0.2">
      <c r="A15" s="229"/>
      <c r="B15" s="229"/>
      <c r="C15" s="229"/>
      <c r="D15" s="126" t="s">
        <v>74</v>
      </c>
      <c r="E15" s="127">
        <v>10</v>
      </c>
      <c r="F15" s="231"/>
      <c r="G15" s="232"/>
      <c r="H15" s="233"/>
      <c r="I15" s="234"/>
      <c r="J15" s="230"/>
    </row>
    <row r="16" spans="1:11" s="110" customFormat="1" ht="15" customHeight="1" x14ac:dyDescent="0.2">
      <c r="A16" s="229"/>
      <c r="B16" s="229" t="s">
        <v>84</v>
      </c>
      <c r="C16" s="229" t="s">
        <v>89</v>
      </c>
      <c r="D16" s="126" t="s">
        <v>90</v>
      </c>
      <c r="E16" s="127" t="s">
        <v>56</v>
      </c>
      <c r="F16" s="231">
        <v>0.3</v>
      </c>
      <c r="G16" s="232"/>
      <c r="H16" s="233">
        <f>G20</f>
        <v>0</v>
      </c>
      <c r="I16" s="234"/>
      <c r="J16" s="230"/>
    </row>
    <row r="17" spans="1:10" s="110" customFormat="1" ht="15" customHeight="1" x14ac:dyDescent="0.2">
      <c r="A17" s="229"/>
      <c r="B17" s="229"/>
      <c r="C17" s="229"/>
      <c r="D17" s="126">
        <v>3</v>
      </c>
      <c r="E17" s="127">
        <v>7</v>
      </c>
      <c r="F17" s="231"/>
      <c r="G17" s="232"/>
      <c r="H17" s="233"/>
      <c r="I17" s="234"/>
      <c r="J17" s="230"/>
    </row>
    <row r="18" spans="1:10" s="110" customFormat="1" ht="15" customHeight="1" x14ac:dyDescent="0.2">
      <c r="A18" s="229"/>
      <c r="B18" s="229"/>
      <c r="C18" s="229"/>
      <c r="D18" s="126">
        <v>4</v>
      </c>
      <c r="E18" s="127">
        <v>8</v>
      </c>
      <c r="F18" s="231"/>
      <c r="G18" s="232"/>
      <c r="H18" s="233"/>
      <c r="I18" s="234"/>
      <c r="J18" s="230"/>
    </row>
    <row r="19" spans="1:10" s="110" customFormat="1" ht="15" customHeight="1" x14ac:dyDescent="0.2">
      <c r="A19" s="229"/>
      <c r="B19" s="229"/>
      <c r="C19" s="229"/>
      <c r="D19" s="126">
        <v>5</v>
      </c>
      <c r="E19" s="127">
        <v>9</v>
      </c>
      <c r="F19" s="231"/>
      <c r="G19" s="232"/>
      <c r="H19" s="233"/>
      <c r="I19" s="234"/>
      <c r="J19" s="230"/>
    </row>
    <row r="20" spans="1:10" x14ac:dyDescent="0.2">
      <c r="A20" s="229"/>
      <c r="B20" s="229"/>
      <c r="C20" s="229"/>
      <c r="D20" s="126">
        <v>6</v>
      </c>
      <c r="E20" s="126">
        <v>10</v>
      </c>
      <c r="F20" s="231"/>
      <c r="G20" s="232"/>
      <c r="H20" s="233"/>
      <c r="I20" s="234"/>
      <c r="J20" s="230"/>
    </row>
    <row r="21" spans="1:10" x14ac:dyDescent="0.2">
      <c r="A21" s="229" t="s">
        <v>35</v>
      </c>
      <c r="B21" s="226" t="s">
        <v>81</v>
      </c>
      <c r="C21" s="226" t="s">
        <v>49</v>
      </c>
      <c r="D21" s="229" t="s">
        <v>66</v>
      </c>
      <c r="E21" s="229"/>
      <c r="F21" s="128">
        <f>1/3</f>
        <v>0.33333333333333331</v>
      </c>
      <c r="G21" s="111"/>
      <c r="H21" s="112">
        <f>G21*F21</f>
        <v>0</v>
      </c>
      <c r="I21" s="234"/>
      <c r="J21" s="224">
        <f>SUM(F21:F23)</f>
        <v>1</v>
      </c>
    </row>
    <row r="22" spans="1:10" x14ac:dyDescent="0.2">
      <c r="A22" s="229"/>
      <c r="B22" s="226"/>
      <c r="C22" s="226"/>
      <c r="D22" s="229" t="s">
        <v>67</v>
      </c>
      <c r="E22" s="229"/>
      <c r="F22" s="128">
        <f t="shared" ref="F22:F23" si="0">1/3</f>
        <v>0.33333333333333331</v>
      </c>
      <c r="G22" s="111"/>
      <c r="H22" s="112">
        <f>G22*F22</f>
        <v>0</v>
      </c>
      <c r="I22" s="234"/>
      <c r="J22" s="225"/>
    </row>
    <row r="23" spans="1:10" x14ac:dyDescent="0.2">
      <c r="A23" s="229"/>
      <c r="B23" s="226"/>
      <c r="C23" s="226"/>
      <c r="D23" s="229" t="s">
        <v>68</v>
      </c>
      <c r="E23" s="229"/>
      <c r="F23" s="128">
        <f t="shared" si="0"/>
        <v>0.33333333333333331</v>
      </c>
      <c r="G23" s="111"/>
      <c r="H23" s="112">
        <f>G23*F23</f>
        <v>0</v>
      </c>
      <c r="I23" s="234"/>
      <c r="J23" s="225"/>
    </row>
    <row r="24" spans="1:10" ht="42" customHeight="1" x14ac:dyDescent="0.2">
      <c r="A24" s="229" t="s">
        <v>91</v>
      </c>
      <c r="B24" s="229" t="s">
        <v>92</v>
      </c>
      <c r="C24" s="226" t="s">
        <v>49</v>
      </c>
      <c r="D24" s="229" t="s">
        <v>93</v>
      </c>
      <c r="E24" s="229"/>
      <c r="F24" s="128">
        <v>0.35</v>
      </c>
      <c r="G24" s="111"/>
      <c r="H24" s="112"/>
      <c r="I24" s="129"/>
      <c r="J24" s="224">
        <f>SUM(F24:F27)</f>
        <v>1</v>
      </c>
    </row>
    <row r="25" spans="1:10" ht="30.75" customHeight="1" x14ac:dyDescent="0.2">
      <c r="A25" s="229"/>
      <c r="B25" s="229"/>
      <c r="C25" s="226"/>
      <c r="D25" s="229" t="s">
        <v>171</v>
      </c>
      <c r="E25" s="229"/>
      <c r="F25" s="128">
        <v>0.25</v>
      </c>
      <c r="G25" s="111"/>
      <c r="H25" s="112"/>
      <c r="I25" s="129"/>
      <c r="J25" s="224"/>
    </row>
    <row r="26" spans="1:10" ht="78.75" customHeight="1" x14ac:dyDescent="0.2">
      <c r="A26" s="229"/>
      <c r="B26" s="229"/>
      <c r="C26" s="226"/>
      <c r="D26" s="229" t="s">
        <v>94</v>
      </c>
      <c r="E26" s="229"/>
      <c r="F26" s="128">
        <v>0.2</v>
      </c>
      <c r="G26" s="111"/>
      <c r="H26" s="112"/>
      <c r="I26" s="129"/>
      <c r="J26" s="224"/>
    </row>
    <row r="27" spans="1:10" ht="108.75" customHeight="1" x14ac:dyDescent="0.2">
      <c r="A27" s="229"/>
      <c r="B27" s="229"/>
      <c r="C27" s="226"/>
      <c r="D27" s="229" t="s">
        <v>95</v>
      </c>
      <c r="E27" s="229"/>
      <c r="F27" s="128">
        <v>0.2</v>
      </c>
      <c r="G27" s="111"/>
      <c r="H27" s="112"/>
      <c r="I27" s="129"/>
      <c r="J27" s="224"/>
    </row>
    <row r="28" spans="1:10" s="113" customFormat="1" x14ac:dyDescent="0.2">
      <c r="A28" s="229" t="s">
        <v>96</v>
      </c>
      <c r="B28" s="229" t="s">
        <v>52</v>
      </c>
      <c r="C28" s="229" t="s">
        <v>97</v>
      </c>
      <c r="D28" s="126" t="s">
        <v>98</v>
      </c>
      <c r="E28" s="127">
        <v>0</v>
      </c>
      <c r="F28" s="228">
        <v>0.12</v>
      </c>
      <c r="G28" s="240"/>
      <c r="H28" s="233"/>
      <c r="I28" s="237"/>
      <c r="J28" s="224">
        <f>SUM(F28:F67)</f>
        <v>1</v>
      </c>
    </row>
    <row r="29" spans="1:10" s="113" customFormat="1" x14ac:dyDescent="0.2">
      <c r="A29" s="229"/>
      <c r="B29" s="229"/>
      <c r="C29" s="229"/>
      <c r="D29" s="126" t="s">
        <v>99</v>
      </c>
      <c r="E29" s="127">
        <f>$K$1</f>
        <v>7</v>
      </c>
      <c r="F29" s="228"/>
      <c r="G29" s="240"/>
      <c r="H29" s="233"/>
      <c r="I29" s="237"/>
      <c r="J29" s="224"/>
    </row>
    <row r="30" spans="1:10" ht="30" x14ac:dyDescent="0.2">
      <c r="A30" s="229"/>
      <c r="B30" s="229"/>
      <c r="C30" s="229"/>
      <c r="D30" s="126" t="s">
        <v>100</v>
      </c>
      <c r="E30" s="157" t="s">
        <v>75</v>
      </c>
      <c r="F30" s="228"/>
      <c r="G30" s="240"/>
      <c r="H30" s="233"/>
      <c r="I30" s="237"/>
      <c r="J30" s="224"/>
    </row>
    <row r="31" spans="1:10" s="113" customFormat="1" x14ac:dyDescent="0.2">
      <c r="A31" s="229"/>
      <c r="B31" s="229"/>
      <c r="C31" s="229"/>
      <c r="D31" s="126" t="s">
        <v>101</v>
      </c>
      <c r="E31" s="127">
        <v>10</v>
      </c>
      <c r="F31" s="228"/>
      <c r="G31" s="240"/>
      <c r="H31" s="233"/>
      <c r="I31" s="237"/>
      <c r="J31" s="224"/>
    </row>
    <row r="32" spans="1:10" x14ac:dyDescent="0.2">
      <c r="A32" s="229"/>
      <c r="B32" s="229"/>
      <c r="C32" s="226" t="s">
        <v>53</v>
      </c>
      <c r="D32" s="126" t="s">
        <v>102</v>
      </c>
      <c r="E32" s="127">
        <v>0</v>
      </c>
      <c r="F32" s="228">
        <v>0.12</v>
      </c>
      <c r="G32" s="240"/>
      <c r="H32" s="233"/>
      <c r="I32" s="237"/>
      <c r="J32" s="224"/>
    </row>
    <row r="33" spans="1:10" x14ac:dyDescent="0.2">
      <c r="A33" s="229"/>
      <c r="B33" s="229"/>
      <c r="C33" s="226"/>
      <c r="D33" s="126" t="s">
        <v>78</v>
      </c>
      <c r="E33" s="127">
        <v>7</v>
      </c>
      <c r="F33" s="228"/>
      <c r="G33" s="240"/>
      <c r="H33" s="233"/>
      <c r="I33" s="237"/>
      <c r="J33" s="224"/>
    </row>
    <row r="34" spans="1:10" x14ac:dyDescent="0.2">
      <c r="A34" s="229"/>
      <c r="B34" s="229"/>
      <c r="C34" s="226"/>
      <c r="D34" s="126" t="s">
        <v>79</v>
      </c>
      <c r="E34" s="127">
        <v>10</v>
      </c>
      <c r="F34" s="228"/>
      <c r="G34" s="240"/>
      <c r="H34" s="233"/>
      <c r="I34" s="237"/>
      <c r="J34" s="224"/>
    </row>
    <row r="35" spans="1:10" ht="15.75" x14ac:dyDescent="0.2">
      <c r="A35" s="229"/>
      <c r="B35" s="226" t="s">
        <v>107</v>
      </c>
      <c r="C35" s="229" t="s">
        <v>172</v>
      </c>
      <c r="D35" s="126" t="s">
        <v>98</v>
      </c>
      <c r="E35" s="127">
        <v>0</v>
      </c>
      <c r="F35" s="228">
        <v>0.08</v>
      </c>
      <c r="G35" s="158"/>
      <c r="H35" s="112"/>
      <c r="I35" s="159"/>
      <c r="J35" s="224"/>
    </row>
    <row r="36" spans="1:10" ht="15.75" x14ac:dyDescent="0.2">
      <c r="A36" s="229"/>
      <c r="B36" s="226"/>
      <c r="C36" s="229"/>
      <c r="D36" s="126" t="s">
        <v>99</v>
      </c>
      <c r="E36" s="127">
        <f>$K$1</f>
        <v>7</v>
      </c>
      <c r="F36" s="228"/>
      <c r="G36" s="158"/>
      <c r="H36" s="112"/>
      <c r="I36" s="159"/>
      <c r="J36" s="224"/>
    </row>
    <row r="37" spans="1:10" ht="30" x14ac:dyDescent="0.2">
      <c r="A37" s="229"/>
      <c r="B37" s="226"/>
      <c r="C37" s="229"/>
      <c r="D37" s="126" t="s">
        <v>100</v>
      </c>
      <c r="E37" s="157" t="s">
        <v>75</v>
      </c>
      <c r="F37" s="228"/>
      <c r="G37" s="158"/>
      <c r="H37" s="112"/>
      <c r="I37" s="159"/>
      <c r="J37" s="224"/>
    </row>
    <row r="38" spans="1:10" ht="15.75" x14ac:dyDescent="0.2">
      <c r="A38" s="229"/>
      <c r="B38" s="226"/>
      <c r="C38" s="229"/>
      <c r="D38" s="126" t="s">
        <v>101</v>
      </c>
      <c r="E38" s="127">
        <v>10</v>
      </c>
      <c r="F38" s="228"/>
      <c r="G38" s="158"/>
      <c r="H38" s="112"/>
      <c r="I38" s="159"/>
      <c r="J38" s="224"/>
    </row>
    <row r="39" spans="1:10" ht="15.75" x14ac:dyDescent="0.2">
      <c r="A39" s="229"/>
      <c r="B39" s="226"/>
      <c r="C39" s="226" t="s">
        <v>53</v>
      </c>
      <c r="D39" s="126" t="s">
        <v>76</v>
      </c>
      <c r="E39" s="127">
        <v>0</v>
      </c>
      <c r="F39" s="228">
        <v>0.06</v>
      </c>
      <c r="G39" s="158"/>
      <c r="H39" s="112"/>
      <c r="I39" s="159"/>
      <c r="J39" s="224"/>
    </row>
    <row r="40" spans="1:10" ht="15.75" x14ac:dyDescent="0.2">
      <c r="A40" s="229"/>
      <c r="B40" s="226"/>
      <c r="C40" s="226"/>
      <c r="D40" s="126" t="s">
        <v>77</v>
      </c>
      <c r="E40" s="127">
        <v>4</v>
      </c>
      <c r="F40" s="228"/>
      <c r="G40" s="158"/>
      <c r="H40" s="112"/>
      <c r="I40" s="159"/>
      <c r="J40" s="224"/>
    </row>
    <row r="41" spans="1:10" ht="15.75" x14ac:dyDescent="0.2">
      <c r="A41" s="229"/>
      <c r="B41" s="226"/>
      <c r="C41" s="226"/>
      <c r="D41" s="126" t="s">
        <v>78</v>
      </c>
      <c r="E41" s="127">
        <v>8.5</v>
      </c>
      <c r="F41" s="228"/>
      <c r="G41" s="158"/>
      <c r="H41" s="112"/>
      <c r="I41" s="159"/>
      <c r="J41" s="224"/>
    </row>
    <row r="42" spans="1:10" ht="15.75" x14ac:dyDescent="0.2">
      <c r="A42" s="229"/>
      <c r="B42" s="226"/>
      <c r="C42" s="226"/>
      <c r="D42" s="126" t="s">
        <v>79</v>
      </c>
      <c r="E42" s="127">
        <v>10</v>
      </c>
      <c r="F42" s="228"/>
      <c r="G42" s="158"/>
      <c r="H42" s="112"/>
      <c r="I42" s="159"/>
      <c r="J42" s="224"/>
    </row>
    <row r="43" spans="1:10" ht="51.75" customHeight="1" x14ac:dyDescent="0.2">
      <c r="A43" s="229"/>
      <c r="B43" s="226"/>
      <c r="C43" s="160" t="s">
        <v>108</v>
      </c>
      <c r="D43" s="229" t="s">
        <v>109</v>
      </c>
      <c r="E43" s="229"/>
      <c r="F43" s="128">
        <v>0.04</v>
      </c>
      <c r="G43" s="111"/>
      <c r="H43" s="112"/>
      <c r="I43" s="234"/>
      <c r="J43" s="224"/>
    </row>
    <row r="44" spans="1:10" x14ac:dyDescent="0.2">
      <c r="A44" s="229"/>
      <c r="B44" s="226" t="s">
        <v>110</v>
      </c>
      <c r="C44" s="229" t="s">
        <v>173</v>
      </c>
      <c r="D44" s="126" t="s">
        <v>71</v>
      </c>
      <c r="E44" s="127">
        <v>0</v>
      </c>
      <c r="F44" s="227">
        <v>0.08</v>
      </c>
      <c r="G44" s="111"/>
      <c r="H44" s="112"/>
      <c r="I44" s="234"/>
      <c r="J44" s="224"/>
    </row>
    <row r="45" spans="1:10" x14ac:dyDescent="0.2">
      <c r="A45" s="229"/>
      <c r="B45" s="226"/>
      <c r="C45" s="229"/>
      <c r="D45" s="126" t="s">
        <v>72</v>
      </c>
      <c r="E45" s="127">
        <f>$K$1</f>
        <v>7</v>
      </c>
      <c r="F45" s="227"/>
      <c r="G45" s="111"/>
      <c r="H45" s="112"/>
      <c r="I45" s="234"/>
      <c r="J45" s="224"/>
    </row>
    <row r="46" spans="1:10" ht="30.75" customHeight="1" x14ac:dyDescent="0.2">
      <c r="A46" s="229"/>
      <c r="B46" s="226"/>
      <c r="C46" s="229"/>
      <c r="D46" s="126" t="s">
        <v>112</v>
      </c>
      <c r="E46" s="157" t="s">
        <v>75</v>
      </c>
      <c r="F46" s="227"/>
      <c r="G46" s="111"/>
      <c r="H46" s="112"/>
      <c r="I46" s="234"/>
      <c r="J46" s="224"/>
    </row>
    <row r="47" spans="1:10" x14ac:dyDescent="0.2">
      <c r="A47" s="229"/>
      <c r="B47" s="226"/>
      <c r="C47" s="229"/>
      <c r="D47" s="126" t="s">
        <v>113</v>
      </c>
      <c r="E47" s="127">
        <v>10</v>
      </c>
      <c r="F47" s="227"/>
      <c r="G47" s="111"/>
      <c r="H47" s="112"/>
      <c r="I47" s="234"/>
      <c r="J47" s="224"/>
    </row>
    <row r="48" spans="1:10" x14ac:dyDescent="0.2">
      <c r="A48" s="229"/>
      <c r="B48" s="226"/>
      <c r="C48" s="226" t="s">
        <v>53</v>
      </c>
      <c r="D48" s="126" t="s">
        <v>102</v>
      </c>
      <c r="E48" s="127">
        <v>0</v>
      </c>
      <c r="F48" s="227">
        <v>0.06</v>
      </c>
      <c r="G48" s="111"/>
      <c r="H48" s="112"/>
      <c r="I48" s="234"/>
      <c r="J48" s="224"/>
    </row>
    <row r="49" spans="1:12" x14ac:dyDescent="0.2">
      <c r="A49" s="229"/>
      <c r="B49" s="226"/>
      <c r="C49" s="226"/>
      <c r="D49" s="126" t="s">
        <v>78</v>
      </c>
      <c r="E49" s="127">
        <v>7</v>
      </c>
      <c r="F49" s="227"/>
      <c r="G49" s="111"/>
      <c r="H49" s="112"/>
      <c r="I49" s="234"/>
      <c r="J49" s="224"/>
    </row>
    <row r="50" spans="1:12" x14ac:dyDescent="0.2">
      <c r="A50" s="229"/>
      <c r="B50" s="226"/>
      <c r="C50" s="226"/>
      <c r="D50" s="126" t="s">
        <v>79</v>
      </c>
      <c r="E50" s="127">
        <v>10</v>
      </c>
      <c r="F50" s="227"/>
      <c r="G50" s="111"/>
      <c r="H50" s="112"/>
      <c r="I50" s="234"/>
      <c r="J50" s="224"/>
    </row>
    <row r="51" spans="1:12" ht="30.75" customHeight="1" x14ac:dyDescent="0.2">
      <c r="A51" s="229"/>
      <c r="B51" s="226"/>
      <c r="C51" s="160" t="s">
        <v>111</v>
      </c>
      <c r="D51" s="229" t="s">
        <v>109</v>
      </c>
      <c r="E51" s="229"/>
      <c r="F51" s="128">
        <v>0.06</v>
      </c>
      <c r="G51" s="111"/>
      <c r="H51" s="112"/>
      <c r="I51" s="234"/>
      <c r="J51" s="224"/>
    </row>
    <row r="52" spans="1:12" ht="15.75" x14ac:dyDescent="0.2">
      <c r="A52" s="229"/>
      <c r="B52" s="226" t="s">
        <v>114</v>
      </c>
      <c r="C52" s="229" t="s">
        <v>174</v>
      </c>
      <c r="D52" s="126" t="s">
        <v>71</v>
      </c>
      <c r="E52" s="127">
        <v>0</v>
      </c>
      <c r="F52" s="227">
        <v>0.08</v>
      </c>
      <c r="G52" s="111"/>
      <c r="H52" s="112"/>
      <c r="I52" s="234"/>
      <c r="J52" s="224"/>
      <c r="L52" s="139"/>
    </row>
    <row r="53" spans="1:12" ht="15.75" x14ac:dyDescent="0.2">
      <c r="A53" s="229"/>
      <c r="B53" s="226"/>
      <c r="C53" s="229"/>
      <c r="D53" s="126" t="s">
        <v>72</v>
      </c>
      <c r="E53" s="127">
        <f>$K$1</f>
        <v>7</v>
      </c>
      <c r="F53" s="227"/>
      <c r="G53" s="111"/>
      <c r="H53" s="112"/>
      <c r="I53" s="234"/>
      <c r="J53" s="224"/>
      <c r="L53" s="139"/>
    </row>
    <row r="54" spans="1:12" ht="30.75" customHeight="1" x14ac:dyDescent="0.2">
      <c r="A54" s="229"/>
      <c r="B54" s="226"/>
      <c r="C54" s="229"/>
      <c r="D54" s="126" t="s">
        <v>112</v>
      </c>
      <c r="E54" s="157" t="s">
        <v>75</v>
      </c>
      <c r="F54" s="227"/>
      <c r="G54" s="111"/>
      <c r="H54" s="112"/>
      <c r="I54" s="234"/>
      <c r="J54" s="224"/>
      <c r="L54" s="140"/>
    </row>
    <row r="55" spans="1:12" x14ac:dyDescent="0.2">
      <c r="A55" s="229"/>
      <c r="B55" s="226"/>
      <c r="C55" s="229"/>
      <c r="D55" s="126" t="s">
        <v>113</v>
      </c>
      <c r="E55" s="127">
        <v>10</v>
      </c>
      <c r="F55" s="227"/>
      <c r="G55" s="111"/>
      <c r="H55" s="112"/>
      <c r="I55" s="234"/>
      <c r="J55" s="224"/>
    </row>
    <row r="56" spans="1:12" x14ac:dyDescent="0.2">
      <c r="A56" s="229"/>
      <c r="B56" s="226"/>
      <c r="C56" s="226" t="s">
        <v>53</v>
      </c>
      <c r="D56" s="126" t="s">
        <v>102</v>
      </c>
      <c r="E56" s="127">
        <v>0</v>
      </c>
      <c r="F56" s="227">
        <v>0.06</v>
      </c>
      <c r="G56" s="111"/>
      <c r="H56" s="112"/>
      <c r="I56" s="234"/>
      <c r="J56" s="224"/>
    </row>
    <row r="57" spans="1:12" x14ac:dyDescent="0.2">
      <c r="A57" s="229"/>
      <c r="B57" s="226"/>
      <c r="C57" s="226"/>
      <c r="D57" s="126" t="s">
        <v>78</v>
      </c>
      <c r="E57" s="127">
        <v>7</v>
      </c>
      <c r="F57" s="227"/>
      <c r="G57" s="111"/>
      <c r="H57" s="112"/>
      <c r="I57" s="234"/>
      <c r="J57" s="224"/>
    </row>
    <row r="58" spans="1:12" x14ac:dyDescent="0.2">
      <c r="A58" s="229"/>
      <c r="B58" s="226"/>
      <c r="C58" s="226"/>
      <c r="D58" s="126" t="s">
        <v>79</v>
      </c>
      <c r="E58" s="127">
        <v>10</v>
      </c>
      <c r="F58" s="227"/>
      <c r="G58" s="111"/>
      <c r="H58" s="112"/>
      <c r="I58" s="234"/>
      <c r="J58" s="224"/>
    </row>
    <row r="59" spans="1:12" ht="54.75" customHeight="1" x14ac:dyDescent="0.2">
      <c r="A59" s="229"/>
      <c r="B59" s="226"/>
      <c r="C59" s="160" t="s">
        <v>115</v>
      </c>
      <c r="D59" s="229" t="s">
        <v>109</v>
      </c>
      <c r="E59" s="229"/>
      <c r="F59" s="128">
        <v>0.06</v>
      </c>
      <c r="G59" s="111"/>
      <c r="H59" s="112"/>
      <c r="I59" s="234"/>
      <c r="J59" s="224"/>
    </row>
    <row r="60" spans="1:12" x14ac:dyDescent="0.2">
      <c r="A60" s="229"/>
      <c r="B60" s="226" t="s">
        <v>116</v>
      </c>
      <c r="C60" s="229" t="s">
        <v>175</v>
      </c>
      <c r="D60" s="126" t="s">
        <v>176</v>
      </c>
      <c r="E60" s="127">
        <v>0</v>
      </c>
      <c r="F60" s="227">
        <v>0.08</v>
      </c>
      <c r="G60" s="111"/>
      <c r="H60" s="112"/>
      <c r="I60" s="234"/>
      <c r="J60" s="224"/>
    </row>
    <row r="61" spans="1:12" x14ac:dyDescent="0.2">
      <c r="A61" s="229"/>
      <c r="B61" s="226"/>
      <c r="C61" s="229"/>
      <c r="D61" s="126" t="s">
        <v>177</v>
      </c>
      <c r="E61" s="127">
        <f>$K$1</f>
        <v>7</v>
      </c>
      <c r="F61" s="227"/>
      <c r="G61" s="111"/>
      <c r="H61" s="112"/>
      <c r="I61" s="234"/>
      <c r="J61" s="224"/>
    </row>
    <row r="62" spans="1:12" ht="30.75" customHeight="1" x14ac:dyDescent="0.2">
      <c r="A62" s="229"/>
      <c r="B62" s="226"/>
      <c r="C62" s="229"/>
      <c r="D62" s="126" t="s">
        <v>178</v>
      </c>
      <c r="E62" s="157" t="s">
        <v>75</v>
      </c>
      <c r="F62" s="227"/>
      <c r="G62" s="111"/>
      <c r="H62" s="112"/>
      <c r="I62" s="234"/>
      <c r="J62" s="224"/>
    </row>
    <row r="63" spans="1:12" x14ac:dyDescent="0.2">
      <c r="A63" s="229"/>
      <c r="B63" s="226"/>
      <c r="C63" s="229"/>
      <c r="D63" s="126" t="s">
        <v>74</v>
      </c>
      <c r="E63" s="127">
        <v>10</v>
      </c>
      <c r="F63" s="227"/>
      <c r="G63" s="111"/>
      <c r="H63" s="112"/>
      <c r="I63" s="234"/>
      <c r="J63" s="224"/>
    </row>
    <row r="64" spans="1:12" x14ac:dyDescent="0.2">
      <c r="A64" s="229"/>
      <c r="B64" s="226"/>
      <c r="C64" s="226" t="s">
        <v>53</v>
      </c>
      <c r="D64" s="126" t="s">
        <v>102</v>
      </c>
      <c r="E64" s="127">
        <v>0</v>
      </c>
      <c r="F64" s="227">
        <v>0.06</v>
      </c>
      <c r="G64" s="111"/>
      <c r="H64" s="112"/>
      <c r="I64" s="234"/>
      <c r="J64" s="224"/>
    </row>
    <row r="65" spans="1:10" x14ac:dyDescent="0.2">
      <c r="A65" s="229"/>
      <c r="B65" s="226"/>
      <c r="C65" s="226"/>
      <c r="D65" s="126" t="s">
        <v>78</v>
      </c>
      <c r="E65" s="127">
        <v>7</v>
      </c>
      <c r="F65" s="227"/>
      <c r="G65" s="111"/>
      <c r="H65" s="112"/>
      <c r="I65" s="234"/>
      <c r="J65" s="224"/>
    </row>
    <row r="66" spans="1:10" x14ac:dyDescent="0.2">
      <c r="A66" s="229"/>
      <c r="B66" s="226"/>
      <c r="C66" s="226"/>
      <c r="D66" s="126" t="s">
        <v>79</v>
      </c>
      <c r="E66" s="127">
        <v>10</v>
      </c>
      <c r="F66" s="227"/>
      <c r="G66" s="111"/>
      <c r="H66" s="112"/>
      <c r="I66" s="234"/>
      <c r="J66" s="224"/>
    </row>
    <row r="67" spans="1:10" ht="26.25" customHeight="1" x14ac:dyDescent="0.2">
      <c r="A67" s="229"/>
      <c r="B67" s="226"/>
      <c r="C67" s="160" t="s">
        <v>117</v>
      </c>
      <c r="D67" s="229" t="s">
        <v>109</v>
      </c>
      <c r="E67" s="229"/>
      <c r="F67" s="128">
        <v>0.04</v>
      </c>
      <c r="G67" s="111"/>
      <c r="H67" s="112"/>
      <c r="I67" s="234"/>
      <c r="J67" s="224"/>
    </row>
    <row r="68" spans="1:10" ht="59.25" customHeight="1" x14ac:dyDescent="0.2">
      <c r="A68" s="229"/>
      <c r="B68" s="226" t="s">
        <v>153</v>
      </c>
      <c r="C68" s="226" t="s">
        <v>103</v>
      </c>
      <c r="D68" s="229" t="s">
        <v>118</v>
      </c>
      <c r="E68" s="229"/>
      <c r="F68" s="128">
        <v>0.2</v>
      </c>
      <c r="G68" s="111"/>
      <c r="H68" s="112"/>
      <c r="I68" s="129"/>
      <c r="J68" s="224">
        <f>SUM(F68:F72)</f>
        <v>1</v>
      </c>
    </row>
    <row r="69" spans="1:10" ht="15.75" customHeight="1" x14ac:dyDescent="0.2">
      <c r="A69" s="229"/>
      <c r="B69" s="226"/>
      <c r="C69" s="226"/>
      <c r="D69" s="229" t="s">
        <v>106</v>
      </c>
      <c r="E69" s="229"/>
      <c r="F69" s="128">
        <v>0.2</v>
      </c>
      <c r="G69" s="111"/>
      <c r="H69" s="112"/>
      <c r="I69" s="129"/>
      <c r="J69" s="225"/>
    </row>
    <row r="70" spans="1:10" ht="44.25" customHeight="1" x14ac:dyDescent="0.2">
      <c r="A70" s="229"/>
      <c r="B70" s="226"/>
      <c r="C70" s="226"/>
      <c r="D70" s="229" t="s">
        <v>181</v>
      </c>
      <c r="E70" s="229"/>
      <c r="F70" s="128">
        <v>0.2</v>
      </c>
      <c r="G70" s="111"/>
      <c r="H70" s="112"/>
      <c r="I70" s="129"/>
      <c r="J70" s="225"/>
    </row>
    <row r="71" spans="1:10" ht="15.75" x14ac:dyDescent="0.2">
      <c r="A71" s="229"/>
      <c r="B71" s="226"/>
      <c r="C71" s="226"/>
      <c r="D71" s="229" t="s">
        <v>105</v>
      </c>
      <c r="E71" s="229"/>
      <c r="F71" s="128">
        <v>0.2</v>
      </c>
      <c r="G71" s="111"/>
      <c r="H71" s="112"/>
      <c r="I71" s="129"/>
      <c r="J71" s="225"/>
    </row>
    <row r="72" spans="1:10" ht="15.75" x14ac:dyDescent="0.2">
      <c r="A72" s="229"/>
      <c r="B72" s="226"/>
      <c r="C72" s="226"/>
      <c r="D72" s="244" t="s">
        <v>80</v>
      </c>
      <c r="E72" s="244"/>
      <c r="F72" s="128">
        <v>0.2</v>
      </c>
      <c r="G72" s="111"/>
      <c r="H72" s="112"/>
      <c r="I72" s="129"/>
      <c r="J72" s="225"/>
    </row>
    <row r="73" spans="1:10" ht="30.75" customHeight="1" thickBot="1" x14ac:dyDescent="0.25">
      <c r="A73" s="117"/>
      <c r="B73" s="117"/>
      <c r="C73" s="118"/>
      <c r="D73" s="119"/>
      <c r="E73" s="120"/>
      <c r="F73" s="114"/>
      <c r="G73" s="115"/>
      <c r="H73" s="116"/>
      <c r="I73" s="98"/>
      <c r="J73" s="102"/>
    </row>
    <row r="74" spans="1:10" ht="24" customHeight="1" x14ac:dyDescent="0.2">
      <c r="A74" s="102" t="s">
        <v>50</v>
      </c>
      <c r="B74" s="121"/>
      <c r="D74" s="102" t="s">
        <v>50</v>
      </c>
      <c r="E74" s="247"/>
      <c r="F74" s="247"/>
      <c r="G74" s="247"/>
      <c r="H74" s="102" t="s">
        <v>50</v>
      </c>
      <c r="I74" s="122"/>
    </row>
    <row r="75" spans="1:10" ht="24" customHeight="1" x14ac:dyDescent="0.2">
      <c r="A75" s="102" t="s">
        <v>50</v>
      </c>
      <c r="B75" s="121"/>
      <c r="C75" s="109"/>
      <c r="D75" s="102" t="s">
        <v>50</v>
      </c>
      <c r="E75" s="246"/>
      <c r="F75" s="246"/>
      <c r="G75" s="246"/>
      <c r="H75" s="102" t="s">
        <v>50</v>
      </c>
      <c r="I75" s="123"/>
    </row>
    <row r="76" spans="1:10" ht="15" customHeight="1" x14ac:dyDescent="0.2">
      <c r="C76" s="109"/>
      <c r="D76" s="109"/>
      <c r="E76" s="243"/>
      <c r="F76" s="243"/>
      <c r="G76" s="243"/>
      <c r="H76" s="109"/>
      <c r="I76" s="124"/>
    </row>
    <row r="77" spans="1:10" ht="15.75" customHeight="1" x14ac:dyDescent="0.25">
      <c r="A77" s="245" t="s">
        <v>62</v>
      </c>
      <c r="B77" s="245"/>
      <c r="C77" s="245"/>
      <c r="D77" s="245"/>
      <c r="E77" s="245"/>
      <c r="F77" s="245"/>
      <c r="G77" s="245"/>
      <c r="H77" s="245"/>
      <c r="I77" s="245"/>
    </row>
    <row r="78" spans="1:10" ht="15" customHeight="1" x14ac:dyDescent="0.2">
      <c r="C78" s="109"/>
      <c r="D78" s="109"/>
      <c r="E78" s="109"/>
      <c r="F78" s="109"/>
      <c r="G78" s="125"/>
      <c r="H78" s="109"/>
      <c r="I78" s="109"/>
    </row>
    <row r="79" spans="1:10" ht="23.25" customHeight="1" x14ac:dyDescent="0.2">
      <c r="A79" s="242" t="s">
        <v>70</v>
      </c>
      <c r="B79" s="242"/>
      <c r="C79" s="242"/>
      <c r="D79" s="242"/>
      <c r="E79" s="242"/>
      <c r="F79" s="242"/>
      <c r="G79" s="242"/>
      <c r="H79" s="242"/>
      <c r="I79" s="242"/>
    </row>
    <row r="80" spans="1:10" ht="23.25" customHeight="1" x14ac:dyDescent="0.2">
      <c r="A80" s="242"/>
      <c r="B80" s="242"/>
      <c r="C80" s="242"/>
      <c r="D80" s="242"/>
      <c r="E80" s="242"/>
      <c r="F80" s="242"/>
      <c r="G80" s="242"/>
      <c r="H80" s="242"/>
      <c r="I80" s="242"/>
    </row>
    <row r="81" spans="3:9" x14ac:dyDescent="0.2">
      <c r="C81" s="109"/>
      <c r="D81" s="109"/>
      <c r="E81" s="109"/>
      <c r="F81" s="109"/>
      <c r="G81" s="125"/>
      <c r="H81" s="109"/>
      <c r="I81" s="109"/>
    </row>
    <row r="82" spans="3:9" x14ac:dyDescent="0.2">
      <c r="C82" s="109"/>
      <c r="D82" s="109"/>
      <c r="E82" s="109"/>
      <c r="F82" s="109"/>
      <c r="G82" s="125"/>
      <c r="H82" s="109"/>
      <c r="I82" s="109"/>
    </row>
    <row r="83" spans="3:9" x14ac:dyDescent="0.2">
      <c r="C83" s="109"/>
      <c r="D83" s="109"/>
      <c r="E83" s="109"/>
      <c r="F83" s="109"/>
      <c r="G83" s="125"/>
      <c r="H83" s="109"/>
      <c r="I83" s="109"/>
    </row>
    <row r="84" spans="3:9" x14ac:dyDescent="0.2">
      <c r="C84" s="109"/>
      <c r="D84" s="109"/>
      <c r="E84" s="109"/>
      <c r="F84" s="109"/>
      <c r="G84" s="125"/>
      <c r="H84" s="109"/>
      <c r="I84" s="109"/>
    </row>
    <row r="85" spans="3:9" x14ac:dyDescent="0.2">
      <c r="C85" s="109"/>
      <c r="D85" s="109"/>
      <c r="E85" s="109"/>
      <c r="F85" s="109"/>
      <c r="G85" s="125"/>
      <c r="H85" s="109"/>
      <c r="I85" s="109"/>
    </row>
    <row r="86" spans="3:9" x14ac:dyDescent="0.2">
      <c r="C86" s="109"/>
      <c r="D86" s="109"/>
      <c r="E86" s="109"/>
      <c r="F86" s="109"/>
      <c r="G86" s="125"/>
      <c r="H86" s="109"/>
      <c r="I86" s="109"/>
    </row>
    <row r="87" spans="3:9" x14ac:dyDescent="0.2">
      <c r="C87" s="109"/>
      <c r="D87" s="109"/>
      <c r="E87" s="109"/>
      <c r="F87" s="109"/>
      <c r="G87" s="125"/>
      <c r="H87" s="109"/>
      <c r="I87" s="109"/>
    </row>
    <row r="88" spans="3:9" x14ac:dyDescent="0.2">
      <c r="C88" s="109"/>
      <c r="D88" s="109"/>
      <c r="E88" s="109"/>
      <c r="F88" s="109"/>
      <c r="G88" s="125"/>
      <c r="H88" s="109"/>
      <c r="I88" s="109"/>
    </row>
    <row r="89" spans="3:9" x14ac:dyDescent="0.2">
      <c r="C89" s="109"/>
      <c r="D89" s="109"/>
      <c r="E89" s="109"/>
      <c r="F89" s="109"/>
      <c r="G89" s="125"/>
      <c r="H89" s="109"/>
      <c r="I89" s="109"/>
    </row>
    <row r="90" spans="3:9" x14ac:dyDescent="0.2">
      <c r="C90" s="109"/>
      <c r="D90" s="109"/>
      <c r="E90" s="109"/>
      <c r="F90" s="109"/>
      <c r="G90" s="125"/>
      <c r="H90" s="109"/>
      <c r="I90" s="109"/>
    </row>
    <row r="91" spans="3:9" x14ac:dyDescent="0.2">
      <c r="C91" s="109"/>
      <c r="D91" s="109"/>
      <c r="E91" s="109"/>
      <c r="F91" s="109"/>
      <c r="G91" s="125"/>
      <c r="H91" s="109"/>
      <c r="I91" s="109"/>
    </row>
    <row r="92" spans="3:9" x14ac:dyDescent="0.2">
      <c r="C92" s="109"/>
      <c r="D92" s="109"/>
      <c r="E92" s="109"/>
      <c r="F92" s="109"/>
      <c r="G92" s="125"/>
      <c r="H92" s="109"/>
      <c r="I92" s="109"/>
    </row>
    <row r="93" spans="3:9" x14ac:dyDescent="0.2">
      <c r="C93" s="109"/>
      <c r="D93" s="109"/>
      <c r="E93" s="109"/>
      <c r="F93" s="109"/>
      <c r="G93" s="125"/>
      <c r="H93" s="109"/>
      <c r="I93" s="109"/>
    </row>
    <row r="94" spans="3:9" x14ac:dyDescent="0.2">
      <c r="C94" s="109"/>
      <c r="D94" s="109"/>
      <c r="E94" s="109"/>
      <c r="F94" s="109"/>
      <c r="G94" s="125"/>
      <c r="H94" s="109"/>
      <c r="I94" s="109"/>
    </row>
  </sheetData>
  <mergeCells count="93">
    <mergeCell ref="A79:I80"/>
    <mergeCell ref="E76:G76"/>
    <mergeCell ref="A28:A72"/>
    <mergeCell ref="H12:H15"/>
    <mergeCell ref="I12:I15"/>
    <mergeCell ref="D68:E68"/>
    <mergeCell ref="D69:E69"/>
    <mergeCell ref="D70:E70"/>
    <mergeCell ref="D72:E72"/>
    <mergeCell ref="D67:E67"/>
    <mergeCell ref="C32:C34"/>
    <mergeCell ref="C64:C66"/>
    <mergeCell ref="A77:I77"/>
    <mergeCell ref="E75:G75"/>
    <mergeCell ref="E74:G74"/>
    <mergeCell ref="B52:B59"/>
    <mergeCell ref="J21:J23"/>
    <mergeCell ref="H32:H34"/>
    <mergeCell ref="C4:C7"/>
    <mergeCell ref="C8:C11"/>
    <mergeCell ref="G28:G31"/>
    <mergeCell ref="C28:C31"/>
    <mergeCell ref="F32:F34"/>
    <mergeCell ref="D22:E22"/>
    <mergeCell ref="G32:G34"/>
    <mergeCell ref="G12:G15"/>
    <mergeCell ref="F12:F15"/>
    <mergeCell ref="C12:C15"/>
    <mergeCell ref="H4:H7"/>
    <mergeCell ref="I4:I7"/>
    <mergeCell ref="H8:H11"/>
    <mergeCell ref="I8:I11"/>
    <mergeCell ref="A1:C1"/>
    <mergeCell ref="A21:A23"/>
    <mergeCell ref="B21:B23"/>
    <mergeCell ref="D43:E43"/>
    <mergeCell ref="I32:I34"/>
    <mergeCell ref="I28:I31"/>
    <mergeCell ref="D3:E3"/>
    <mergeCell ref="C21:C23"/>
    <mergeCell ref="D21:E21"/>
    <mergeCell ref="I21:I23"/>
    <mergeCell ref="I43:I67"/>
    <mergeCell ref="D23:E23"/>
    <mergeCell ref="F28:F31"/>
    <mergeCell ref="H28:H31"/>
    <mergeCell ref="D27:E27"/>
    <mergeCell ref="B44:B51"/>
    <mergeCell ref="B4:B15"/>
    <mergeCell ref="G4:G7"/>
    <mergeCell ref="G8:G11"/>
    <mergeCell ref="C16:C20"/>
    <mergeCell ref="C24:C27"/>
    <mergeCell ref="D26:E26"/>
    <mergeCell ref="J4:J20"/>
    <mergeCell ref="F4:F7"/>
    <mergeCell ref="F8:F11"/>
    <mergeCell ref="F16:F20"/>
    <mergeCell ref="G16:G20"/>
    <mergeCell ref="H16:H20"/>
    <mergeCell ref="I16:I20"/>
    <mergeCell ref="A24:A27"/>
    <mergeCell ref="B24:B27"/>
    <mergeCell ref="D71:E71"/>
    <mergeCell ref="A4:A20"/>
    <mergeCell ref="C35:C38"/>
    <mergeCell ref="C39:C42"/>
    <mergeCell ref="B28:B34"/>
    <mergeCell ref="B35:B43"/>
    <mergeCell ref="C44:C47"/>
    <mergeCell ref="C48:C50"/>
    <mergeCell ref="D51:E51"/>
    <mergeCell ref="C52:C55"/>
    <mergeCell ref="C56:C58"/>
    <mergeCell ref="D59:E59"/>
    <mergeCell ref="C60:C63"/>
    <mergeCell ref="B16:B20"/>
    <mergeCell ref="J24:J27"/>
    <mergeCell ref="J28:J67"/>
    <mergeCell ref="J68:J72"/>
    <mergeCell ref="B68:B72"/>
    <mergeCell ref="F56:F58"/>
    <mergeCell ref="F60:F63"/>
    <mergeCell ref="F64:F66"/>
    <mergeCell ref="C68:C72"/>
    <mergeCell ref="F35:F38"/>
    <mergeCell ref="F39:F42"/>
    <mergeCell ref="F44:F47"/>
    <mergeCell ref="F48:F50"/>
    <mergeCell ref="F52:F55"/>
    <mergeCell ref="B60:B67"/>
    <mergeCell ref="D24:E24"/>
    <mergeCell ref="D25:E25"/>
  </mergeCells>
  <phoneticPr fontId="25" type="noConversion"/>
  <conditionalFormatting sqref="G8 G12 G21:G28 G32 G43:G73">
    <cfRule type="cellIs" dxfId="3" priority="19" stopIfTrue="1" operator="equal">
      <formula>0</formula>
    </cfRule>
  </conditionalFormatting>
  <conditionalFormatting sqref="J21:J24 J28 J68">
    <cfRule type="cellIs" dxfId="2" priority="2" stopIfTrue="1" operator="lessThan">
      <formula>1</formula>
    </cfRule>
  </conditionalFormatting>
  <printOptions horizontalCentered="1"/>
  <pageMargins left="0.23622047244094491" right="0.23622047244094491" top="0.47244094488188981" bottom="0.15748031496062992" header="0.27559055118110237" footer="0.15748031496062992"/>
  <pageSetup paperSize="9" scale="75" orientation="portrait" r:id="rId1"/>
  <headerFooter alignWithMargins="0">
    <oddHeader xml:space="preserve">&amp;Lעמוד &amp;P מתוך &amp;N&amp;C&amp;"Arial,מודגש"&amp;12מכרז מס' 9/6.2021:ליווי בתי ספר בחט"ב ובחט"ע לקידום הישגים לימודיים וצמצום פערים חברתיים </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F86D-1AE8-4D48-9214-44606B0DAE0C}">
  <dimension ref="A1:P67"/>
  <sheetViews>
    <sheetView rightToLeft="1" view="pageBreakPreview" zoomScaleNormal="100" zoomScaleSheetLayoutView="100" workbookViewId="0">
      <selection activeCell="E61" sqref="E61"/>
    </sheetView>
  </sheetViews>
  <sheetFormatPr defaultRowHeight="17.25" customHeight="1" x14ac:dyDescent="0.2"/>
  <cols>
    <col min="1" max="1" width="8.28515625" style="6" bestFit="1" customWidth="1"/>
    <col min="2" max="2" width="8.28515625" style="6" customWidth="1"/>
    <col min="3" max="3" width="36.85546875" style="6" customWidth="1"/>
    <col min="4" max="4" width="17.5703125" style="7" customWidth="1"/>
    <col min="5" max="5" width="6.85546875" style="6" customWidth="1"/>
    <col min="6" max="6" width="8.42578125" style="6" customWidth="1"/>
    <col min="7" max="7" width="8.5703125" style="6" customWidth="1"/>
    <col min="8" max="8" width="8" style="6" customWidth="1"/>
    <col min="9" max="9" width="8.5703125" style="6" customWidth="1"/>
    <col min="10" max="10" width="7.28515625" style="6" customWidth="1"/>
    <col min="11" max="11" width="8" style="6" customWidth="1"/>
    <col min="12" max="12" width="8.140625" style="7" customWidth="1"/>
    <col min="13" max="13" width="8.42578125" style="6" customWidth="1"/>
    <col min="14" max="14" width="20.85546875" style="6" customWidth="1"/>
    <col min="15" max="16384" width="9.140625" style="6"/>
  </cols>
  <sheetData>
    <row r="1" spans="1:16" ht="22.5" customHeight="1" thickTop="1" x14ac:dyDescent="0.2">
      <c r="A1" s="169" t="s">
        <v>23</v>
      </c>
      <c r="B1" s="169"/>
      <c r="C1" s="170" t="s">
        <v>26</v>
      </c>
      <c r="D1" s="163" t="s">
        <v>20</v>
      </c>
      <c r="E1" s="262" t="str">
        <f>'סיכום הצעות'!D1</f>
        <v>הנושא: פיתוח תשתיות מחקר ופיתוח (מו"פ) ליזמות וחדשנות במערכת החינוך</v>
      </c>
      <c r="F1" s="263"/>
      <c r="G1" s="263"/>
      <c r="H1" s="263"/>
      <c r="I1" s="264"/>
      <c r="J1" s="31" t="s">
        <v>0</v>
      </c>
      <c r="K1" s="39">
        <v>1</v>
      </c>
      <c r="L1" s="90" t="s">
        <v>21</v>
      </c>
      <c r="M1" s="59"/>
      <c r="N1" s="34"/>
    </row>
    <row r="2" spans="1:16" ht="39.75" customHeight="1" thickBot="1" x14ac:dyDescent="0.25">
      <c r="A2" s="270" t="s">
        <v>25</v>
      </c>
      <c r="B2" s="270"/>
      <c r="C2" s="171" t="s">
        <v>186</v>
      </c>
      <c r="D2" s="168" t="str">
        <f>'סיכום הצעות'!C2</f>
        <v>21/8.2026</v>
      </c>
      <c r="E2" s="265"/>
      <c r="F2" s="266"/>
      <c r="G2" s="266"/>
      <c r="H2" s="266"/>
      <c r="I2" s="267"/>
      <c r="J2" s="35" t="s">
        <v>1</v>
      </c>
      <c r="K2" s="40">
        <v>2</v>
      </c>
      <c r="L2" s="91" t="s">
        <v>22</v>
      </c>
      <c r="M2" s="60"/>
      <c r="N2" s="38"/>
    </row>
    <row r="3" spans="1:16" s="50" customFormat="1" ht="17.25" customHeight="1" thickTop="1" x14ac:dyDescent="0.2">
      <c r="A3" s="252" t="s">
        <v>2</v>
      </c>
      <c r="B3" s="253"/>
      <c r="C3" s="254"/>
      <c r="D3" s="250" t="s">
        <v>59</v>
      </c>
      <c r="E3" s="48" t="s">
        <v>3</v>
      </c>
      <c r="F3" s="49" t="s">
        <v>5</v>
      </c>
      <c r="G3" s="66">
        <v>1</v>
      </c>
      <c r="H3" s="49" t="s">
        <v>5</v>
      </c>
      <c r="I3" s="66">
        <v>2</v>
      </c>
      <c r="J3" s="49" t="s">
        <v>5</v>
      </c>
      <c r="K3" s="66">
        <v>3</v>
      </c>
      <c r="L3" s="49" t="s">
        <v>5</v>
      </c>
      <c r="M3" s="66">
        <v>4</v>
      </c>
      <c r="N3" s="250" t="s">
        <v>8</v>
      </c>
    </row>
    <row r="4" spans="1:16" s="50" customFormat="1" ht="17.25" customHeight="1" thickBot="1" x14ac:dyDescent="0.25">
      <c r="A4" s="255"/>
      <c r="B4" s="256"/>
      <c r="C4" s="257"/>
      <c r="D4" s="251"/>
      <c r="E4" s="51" t="s">
        <v>4</v>
      </c>
      <c r="F4" s="52" t="s">
        <v>6</v>
      </c>
      <c r="G4" s="53" t="s">
        <v>7</v>
      </c>
      <c r="H4" s="52" t="s">
        <v>6</v>
      </c>
      <c r="I4" s="53" t="s">
        <v>7</v>
      </c>
      <c r="J4" s="52" t="s">
        <v>6</v>
      </c>
      <c r="K4" s="53" t="s">
        <v>7</v>
      </c>
      <c r="L4" s="52" t="s">
        <v>6</v>
      </c>
      <c r="M4" s="53" t="s">
        <v>7</v>
      </c>
      <c r="N4" s="251"/>
      <c r="P4" s="54"/>
    </row>
    <row r="5" spans="1:16" s="50" customFormat="1" ht="26.25" customHeight="1" thickTop="1" thickBot="1" x14ac:dyDescent="0.25">
      <c r="A5" s="258" t="s">
        <v>60</v>
      </c>
      <c r="B5" s="164"/>
      <c r="C5" s="95" t="s">
        <v>170</v>
      </c>
      <c r="D5" s="94" t="s">
        <v>54</v>
      </c>
      <c r="E5" s="56">
        <v>0.7</v>
      </c>
      <c r="F5" s="143"/>
      <c r="G5" s="144"/>
      <c r="H5" s="143"/>
      <c r="I5" s="144"/>
      <c r="J5" s="143"/>
      <c r="K5" s="144"/>
      <c r="L5" s="143"/>
      <c r="M5" s="144"/>
      <c r="N5" s="92" t="s">
        <v>55</v>
      </c>
      <c r="P5" s="54"/>
    </row>
    <row r="6" spans="1:16" s="50" customFormat="1" ht="27" thickTop="1" thickBot="1" x14ac:dyDescent="0.25">
      <c r="A6" s="259"/>
      <c r="B6" s="165"/>
      <c r="C6" s="95" t="s">
        <v>122</v>
      </c>
      <c r="D6" s="94" t="s">
        <v>54</v>
      </c>
      <c r="E6" s="56">
        <v>0.3</v>
      </c>
      <c r="F6" s="61"/>
      <c r="G6" s="62"/>
      <c r="H6" s="61"/>
      <c r="I6" s="62"/>
      <c r="J6" s="61"/>
      <c r="K6" s="62"/>
      <c r="L6" s="61"/>
      <c r="M6" s="62"/>
      <c r="N6" s="92" t="s">
        <v>55</v>
      </c>
    </row>
    <row r="7" spans="1:16" s="50" customFormat="1" ht="17.25" customHeight="1" thickBot="1" x14ac:dyDescent="0.25">
      <c r="A7" s="260"/>
      <c r="B7" s="166"/>
      <c r="C7" s="71" t="s">
        <v>9</v>
      </c>
      <c r="D7" s="72"/>
      <c r="E7" s="73">
        <f>SUM(E5:E6)</f>
        <v>1</v>
      </c>
      <c r="F7" s="74"/>
      <c r="G7" s="75"/>
      <c r="H7" s="74"/>
      <c r="I7" s="75"/>
      <c r="J7" s="74"/>
      <c r="K7" s="75"/>
      <c r="L7" s="74"/>
      <c r="M7" s="75"/>
      <c r="N7" s="76"/>
    </row>
    <row r="8" spans="1:16" s="50" customFormat="1" ht="17.25" customHeight="1" thickTop="1" thickBot="1" x14ac:dyDescent="0.25">
      <c r="A8" s="258" t="s">
        <v>31</v>
      </c>
      <c r="B8" s="165"/>
      <c r="C8" s="69" t="s">
        <v>31</v>
      </c>
      <c r="D8" s="55" t="s">
        <v>19</v>
      </c>
      <c r="E8" s="70">
        <v>1</v>
      </c>
      <c r="F8" s="61"/>
      <c r="G8" s="63"/>
      <c r="H8" s="61"/>
      <c r="I8" s="63"/>
      <c r="J8" s="61"/>
      <c r="K8" s="68"/>
      <c r="L8" s="61"/>
      <c r="M8" s="68"/>
      <c r="N8" s="93" t="s">
        <v>55</v>
      </c>
    </row>
    <row r="9" spans="1:16" s="50" customFormat="1" ht="17.25" customHeight="1" thickBot="1" x14ac:dyDescent="0.25">
      <c r="A9" s="260"/>
      <c r="B9" s="166"/>
      <c r="C9" s="71" t="s">
        <v>9</v>
      </c>
      <c r="D9" s="72"/>
      <c r="E9" s="73">
        <f>SUM(E8)</f>
        <v>1</v>
      </c>
      <c r="F9" s="74"/>
      <c r="G9" s="75"/>
      <c r="H9" s="74"/>
      <c r="I9" s="75"/>
      <c r="J9" s="74"/>
      <c r="K9" s="75"/>
      <c r="L9" s="74"/>
      <c r="M9" s="75"/>
      <c r="N9" s="76"/>
    </row>
    <row r="10" spans="1:16" s="50" customFormat="1" ht="17.25" customHeight="1" thickTop="1" x14ac:dyDescent="0.2">
      <c r="A10" s="258" t="s">
        <v>121</v>
      </c>
      <c r="B10" s="165"/>
      <c r="C10" s="69" t="s">
        <v>32</v>
      </c>
      <c r="D10" s="55" t="s">
        <v>19</v>
      </c>
      <c r="E10" s="67">
        <v>0.12</v>
      </c>
      <c r="F10" s="61"/>
      <c r="G10" s="62"/>
      <c r="H10" s="64"/>
      <c r="I10" s="62"/>
      <c r="J10" s="64"/>
      <c r="K10" s="68"/>
      <c r="L10" s="64"/>
      <c r="M10" s="68"/>
      <c r="N10" s="93" t="s">
        <v>55</v>
      </c>
    </row>
    <row r="11" spans="1:16" s="50" customFormat="1" ht="17.25" customHeight="1" x14ac:dyDescent="0.2">
      <c r="A11" s="259"/>
      <c r="B11" s="165"/>
      <c r="C11" s="57" t="s">
        <v>33</v>
      </c>
      <c r="D11" s="55" t="s">
        <v>19</v>
      </c>
      <c r="E11" s="58">
        <v>0.12</v>
      </c>
      <c r="F11" s="61"/>
      <c r="G11" s="62"/>
      <c r="H11" s="64"/>
      <c r="I11" s="62"/>
      <c r="J11" s="64"/>
      <c r="K11" s="68"/>
      <c r="L11" s="64"/>
      <c r="M11" s="68"/>
      <c r="N11" s="93" t="s">
        <v>55</v>
      </c>
    </row>
    <row r="12" spans="1:16" s="50" customFormat="1" ht="17.25" customHeight="1" x14ac:dyDescent="0.2">
      <c r="A12" s="259"/>
      <c r="B12" s="165"/>
      <c r="C12" s="69" t="s">
        <v>123</v>
      </c>
      <c r="D12" s="55" t="s">
        <v>19</v>
      </c>
      <c r="E12" s="67">
        <v>0.08</v>
      </c>
      <c r="F12" s="61"/>
      <c r="G12" s="62"/>
      <c r="H12" s="64"/>
      <c r="I12" s="62"/>
      <c r="J12" s="64"/>
      <c r="K12" s="68"/>
      <c r="L12" s="64"/>
      <c r="M12" s="68"/>
      <c r="N12" s="93" t="s">
        <v>55</v>
      </c>
    </row>
    <row r="13" spans="1:16" s="50" customFormat="1" ht="17.25" customHeight="1" x14ac:dyDescent="0.2">
      <c r="A13" s="259"/>
      <c r="B13" s="165"/>
      <c r="C13" s="57" t="s">
        <v>124</v>
      </c>
      <c r="D13" s="55" t="s">
        <v>19</v>
      </c>
      <c r="E13" s="58">
        <v>0.06</v>
      </c>
      <c r="F13" s="61"/>
      <c r="G13" s="63"/>
      <c r="H13" s="65"/>
      <c r="I13" s="63"/>
      <c r="J13" s="65"/>
      <c r="K13" s="63"/>
      <c r="L13" s="65"/>
      <c r="M13" s="63"/>
      <c r="N13" s="93" t="s">
        <v>55</v>
      </c>
    </row>
    <row r="14" spans="1:16" s="50" customFormat="1" ht="17.25" customHeight="1" x14ac:dyDescent="0.2">
      <c r="A14" s="259"/>
      <c r="B14" s="165"/>
      <c r="C14" s="69" t="s">
        <v>125</v>
      </c>
      <c r="D14" s="55" t="s">
        <v>19</v>
      </c>
      <c r="E14" s="58">
        <v>0.04</v>
      </c>
      <c r="F14" s="61"/>
      <c r="G14" s="63"/>
      <c r="H14" s="65"/>
      <c r="I14" s="63"/>
      <c r="J14" s="65"/>
      <c r="K14" s="63"/>
      <c r="L14" s="65"/>
      <c r="M14" s="63"/>
      <c r="N14" s="93" t="s">
        <v>55</v>
      </c>
    </row>
    <row r="15" spans="1:16" s="50" customFormat="1" ht="17.25" customHeight="1" x14ac:dyDescent="0.2">
      <c r="A15" s="259"/>
      <c r="B15" s="165"/>
      <c r="C15" s="69" t="s">
        <v>126</v>
      </c>
      <c r="D15" s="55" t="s">
        <v>19</v>
      </c>
      <c r="E15" s="67">
        <v>0.08</v>
      </c>
      <c r="F15" s="61"/>
      <c r="G15" s="63"/>
      <c r="H15" s="65"/>
      <c r="I15" s="63"/>
      <c r="J15" s="65"/>
      <c r="K15" s="63"/>
      <c r="L15" s="65"/>
      <c r="M15" s="63"/>
      <c r="N15" s="93" t="s">
        <v>55</v>
      </c>
    </row>
    <row r="16" spans="1:16" s="50" customFormat="1" ht="17.25" customHeight="1" x14ac:dyDescent="0.2">
      <c r="A16" s="259"/>
      <c r="B16" s="165"/>
      <c r="C16" s="57" t="s">
        <v>127</v>
      </c>
      <c r="D16" s="55" t="s">
        <v>19</v>
      </c>
      <c r="E16" s="58">
        <v>0.06</v>
      </c>
      <c r="F16" s="61"/>
      <c r="G16" s="63"/>
      <c r="H16" s="65"/>
      <c r="I16" s="63"/>
      <c r="J16" s="65"/>
      <c r="K16" s="63"/>
      <c r="L16" s="65"/>
      <c r="M16" s="63"/>
      <c r="N16" s="93" t="s">
        <v>55</v>
      </c>
    </row>
    <row r="17" spans="1:16" s="50" customFormat="1" ht="17.25" customHeight="1" x14ac:dyDescent="0.2">
      <c r="A17" s="259"/>
      <c r="B17" s="165"/>
      <c r="C17" s="69" t="s">
        <v>128</v>
      </c>
      <c r="D17" s="55" t="s">
        <v>19</v>
      </c>
      <c r="E17" s="58">
        <v>0.06</v>
      </c>
      <c r="F17" s="61"/>
      <c r="G17" s="63"/>
      <c r="H17" s="65"/>
      <c r="I17" s="63"/>
      <c r="J17" s="65"/>
      <c r="K17" s="63"/>
      <c r="L17" s="65"/>
      <c r="M17" s="63"/>
      <c r="N17" s="93" t="s">
        <v>55</v>
      </c>
    </row>
    <row r="18" spans="1:16" s="50" customFormat="1" ht="17.25" customHeight="1" x14ac:dyDescent="0.2">
      <c r="A18" s="259"/>
      <c r="B18" s="165"/>
      <c r="C18" s="69" t="s">
        <v>129</v>
      </c>
      <c r="D18" s="55" t="s">
        <v>19</v>
      </c>
      <c r="E18" s="67">
        <v>0.08</v>
      </c>
      <c r="F18" s="61"/>
      <c r="G18" s="63"/>
      <c r="H18" s="65"/>
      <c r="I18" s="63"/>
      <c r="J18" s="65"/>
      <c r="K18" s="63"/>
      <c r="L18" s="65"/>
      <c r="M18" s="63"/>
      <c r="N18" s="93" t="s">
        <v>55</v>
      </c>
    </row>
    <row r="19" spans="1:16" s="50" customFormat="1" ht="22.5" customHeight="1" x14ac:dyDescent="0.2">
      <c r="A19" s="259"/>
      <c r="B19" s="165"/>
      <c r="C19" s="57" t="s">
        <v>130</v>
      </c>
      <c r="D19" s="55" t="s">
        <v>19</v>
      </c>
      <c r="E19" s="58">
        <v>0.06</v>
      </c>
      <c r="F19" s="61"/>
      <c r="G19" s="63"/>
      <c r="H19" s="65"/>
      <c r="I19" s="63"/>
      <c r="J19" s="65"/>
      <c r="K19" s="63"/>
      <c r="L19" s="65"/>
      <c r="M19" s="63"/>
      <c r="N19" s="93" t="s">
        <v>55</v>
      </c>
    </row>
    <row r="20" spans="1:16" s="50" customFormat="1" ht="21.75" customHeight="1" x14ac:dyDescent="0.2">
      <c r="A20" s="259"/>
      <c r="B20" s="165"/>
      <c r="C20" s="69" t="s">
        <v>131</v>
      </c>
      <c r="D20" s="55" t="s">
        <v>19</v>
      </c>
      <c r="E20" s="58">
        <v>0.06</v>
      </c>
      <c r="F20" s="61"/>
      <c r="G20" s="63"/>
      <c r="H20" s="65"/>
      <c r="I20" s="63"/>
      <c r="J20" s="65"/>
      <c r="K20" s="63"/>
      <c r="L20" s="65"/>
      <c r="M20" s="63"/>
      <c r="N20" s="93" t="s">
        <v>55</v>
      </c>
    </row>
    <row r="21" spans="1:16" s="50" customFormat="1" ht="17.25" customHeight="1" x14ac:dyDescent="0.2">
      <c r="A21" s="259"/>
      <c r="B21" s="165"/>
      <c r="C21" s="69" t="s">
        <v>132</v>
      </c>
      <c r="D21" s="55" t="s">
        <v>19</v>
      </c>
      <c r="E21" s="58">
        <v>0.08</v>
      </c>
      <c r="F21" s="61"/>
      <c r="G21" s="63"/>
      <c r="H21" s="65"/>
      <c r="I21" s="63"/>
      <c r="J21" s="65"/>
      <c r="K21" s="63"/>
      <c r="L21" s="65"/>
      <c r="M21" s="63"/>
      <c r="N21" s="93" t="s">
        <v>55</v>
      </c>
    </row>
    <row r="22" spans="1:16" s="50" customFormat="1" ht="23.25" customHeight="1" x14ac:dyDescent="0.2">
      <c r="A22" s="259"/>
      <c r="B22" s="165"/>
      <c r="C22" s="57" t="s">
        <v>133</v>
      </c>
      <c r="D22" s="55" t="s">
        <v>19</v>
      </c>
      <c r="E22" s="58">
        <v>0.06</v>
      </c>
      <c r="F22" s="61"/>
      <c r="G22" s="63"/>
      <c r="H22" s="65"/>
      <c r="I22" s="63"/>
      <c r="J22" s="65"/>
      <c r="K22" s="63"/>
      <c r="L22" s="65"/>
      <c r="M22" s="63"/>
      <c r="N22" s="93" t="s">
        <v>55</v>
      </c>
    </row>
    <row r="23" spans="1:16" s="50" customFormat="1" ht="27" customHeight="1" thickBot="1" x14ac:dyDescent="0.25">
      <c r="A23" s="259"/>
      <c r="B23" s="165"/>
      <c r="C23" s="69" t="s">
        <v>134</v>
      </c>
      <c r="D23" s="55" t="s">
        <v>19</v>
      </c>
      <c r="E23" s="58">
        <v>0.04</v>
      </c>
      <c r="F23" s="61"/>
      <c r="G23" s="63"/>
      <c r="H23" s="65"/>
      <c r="I23" s="63"/>
      <c r="J23" s="65"/>
      <c r="K23" s="63"/>
      <c r="L23" s="65"/>
      <c r="M23" s="63"/>
      <c r="N23" s="93" t="s">
        <v>55</v>
      </c>
    </row>
    <row r="24" spans="1:16" s="50" customFormat="1" ht="17.25" customHeight="1" thickBot="1" x14ac:dyDescent="0.25">
      <c r="A24" s="260"/>
      <c r="B24" s="165"/>
      <c r="C24" s="151" t="s">
        <v>9</v>
      </c>
      <c r="D24" s="72"/>
      <c r="E24" s="73">
        <f>SUM(E10:E23)</f>
        <v>1</v>
      </c>
      <c r="F24" s="146"/>
      <c r="G24" s="147"/>
      <c r="H24" s="146"/>
      <c r="I24" s="147"/>
      <c r="J24" s="146"/>
      <c r="K24" s="147"/>
      <c r="L24" s="146"/>
      <c r="M24" s="147"/>
      <c r="N24" s="148"/>
    </row>
    <row r="25" spans="1:16" s="50" customFormat="1" ht="38.25" customHeight="1" thickTop="1" x14ac:dyDescent="0.2">
      <c r="A25" s="258" t="s">
        <v>135</v>
      </c>
      <c r="B25" s="167"/>
      <c r="C25" s="153" t="s">
        <v>118</v>
      </c>
      <c r="D25" s="150" t="s">
        <v>19</v>
      </c>
      <c r="E25" s="145">
        <v>0.2</v>
      </c>
      <c r="F25" s="149"/>
      <c r="G25" s="149"/>
      <c r="H25" s="149"/>
      <c r="I25" s="149"/>
      <c r="J25" s="149"/>
      <c r="K25" s="149"/>
      <c r="L25" s="149"/>
      <c r="M25" s="149"/>
      <c r="N25" s="93" t="s">
        <v>55</v>
      </c>
    </row>
    <row r="26" spans="1:16" s="50" customFormat="1" ht="17.25" customHeight="1" x14ac:dyDescent="0.2">
      <c r="A26" s="259"/>
      <c r="B26" s="167"/>
      <c r="C26" s="153" t="s">
        <v>106</v>
      </c>
      <c r="D26" s="150" t="s">
        <v>19</v>
      </c>
      <c r="E26" s="145">
        <v>0.2</v>
      </c>
      <c r="F26" s="149"/>
      <c r="G26" s="149"/>
      <c r="H26" s="149"/>
      <c r="I26" s="149"/>
      <c r="J26" s="149"/>
      <c r="K26" s="149"/>
      <c r="L26" s="149"/>
      <c r="M26" s="149"/>
      <c r="N26" s="93" t="s">
        <v>55</v>
      </c>
    </row>
    <row r="27" spans="1:16" s="50" customFormat="1" ht="22.5" customHeight="1" x14ac:dyDescent="0.2">
      <c r="A27" s="259"/>
      <c r="B27" s="167"/>
      <c r="C27" s="153" t="s">
        <v>104</v>
      </c>
      <c r="D27" s="150" t="s">
        <v>19</v>
      </c>
      <c r="E27" s="145">
        <v>0.2</v>
      </c>
      <c r="F27" s="149"/>
      <c r="G27" s="149"/>
      <c r="H27" s="149"/>
      <c r="I27" s="149"/>
      <c r="J27" s="149"/>
      <c r="K27" s="149"/>
      <c r="L27" s="149"/>
      <c r="M27" s="149"/>
      <c r="N27" s="93" t="s">
        <v>55</v>
      </c>
    </row>
    <row r="28" spans="1:16" s="50" customFormat="1" ht="18.75" customHeight="1" x14ac:dyDescent="0.2">
      <c r="A28" s="259"/>
      <c r="B28" s="167"/>
      <c r="C28" s="153" t="s">
        <v>105</v>
      </c>
      <c r="D28" s="150" t="s">
        <v>19</v>
      </c>
      <c r="E28" s="145">
        <v>0.2</v>
      </c>
      <c r="F28" s="149"/>
      <c r="G28" s="149"/>
      <c r="H28" s="149"/>
      <c r="I28" s="149"/>
      <c r="J28" s="149"/>
      <c r="K28" s="149"/>
      <c r="L28" s="149"/>
      <c r="M28" s="149"/>
      <c r="N28" s="93" t="s">
        <v>55</v>
      </c>
    </row>
    <row r="29" spans="1:16" s="50" customFormat="1" ht="17.25" customHeight="1" thickBot="1" x14ac:dyDescent="0.25">
      <c r="A29" s="259"/>
      <c r="B29" s="167"/>
      <c r="C29" s="153" t="s">
        <v>80</v>
      </c>
      <c r="D29" s="150" t="s">
        <v>19</v>
      </c>
      <c r="E29" s="145">
        <v>0.2</v>
      </c>
      <c r="F29" s="149"/>
      <c r="G29" s="149"/>
      <c r="H29" s="149"/>
      <c r="I29" s="149"/>
      <c r="J29" s="149"/>
      <c r="K29" s="149"/>
      <c r="L29" s="149"/>
      <c r="M29" s="149"/>
      <c r="N29" s="93" t="s">
        <v>55</v>
      </c>
    </row>
    <row r="30" spans="1:16" s="50" customFormat="1" ht="17.25" customHeight="1" thickBot="1" x14ac:dyDescent="0.25">
      <c r="A30" s="97"/>
      <c r="B30" s="165"/>
      <c r="C30" s="152" t="s">
        <v>9</v>
      </c>
      <c r="D30" s="134"/>
      <c r="E30" s="73">
        <f>SUM(E25:E29)</f>
        <v>1</v>
      </c>
      <c r="F30" s="135"/>
      <c r="G30" s="136"/>
      <c r="H30" s="135"/>
      <c r="I30" s="136"/>
      <c r="J30" s="135"/>
      <c r="K30" s="136"/>
      <c r="L30" s="135"/>
      <c r="M30" s="136"/>
      <c r="N30" s="137"/>
    </row>
    <row r="31" spans="1:16" s="50" customFormat="1" ht="17.25" customHeight="1" thickTop="1" x14ac:dyDescent="0.2">
      <c r="A31" s="258" t="s">
        <v>61</v>
      </c>
      <c r="B31" s="164"/>
      <c r="C31" s="268" t="s">
        <v>2</v>
      </c>
      <c r="D31" s="250" t="s">
        <v>57</v>
      </c>
      <c r="E31" s="250" t="s">
        <v>58</v>
      </c>
      <c r="F31" s="49" t="s">
        <v>5</v>
      </c>
      <c r="G31" s="66">
        <v>1</v>
      </c>
      <c r="H31" s="49" t="s">
        <v>5</v>
      </c>
      <c r="I31" s="66">
        <v>2</v>
      </c>
      <c r="J31" s="49" t="s">
        <v>5</v>
      </c>
      <c r="K31" s="66">
        <v>3</v>
      </c>
      <c r="L31" s="49" t="s">
        <v>5</v>
      </c>
      <c r="M31" s="66">
        <v>4</v>
      </c>
      <c r="N31" s="248" t="s">
        <v>154</v>
      </c>
    </row>
    <row r="32" spans="1:16" s="50" customFormat="1" ht="17.25" customHeight="1" thickBot="1" x14ac:dyDescent="0.25">
      <c r="A32" s="259"/>
      <c r="B32" s="165"/>
      <c r="C32" s="269"/>
      <c r="D32" s="251"/>
      <c r="E32" s="251"/>
      <c r="F32" s="52" t="s">
        <v>6</v>
      </c>
      <c r="G32" s="53" t="s">
        <v>7</v>
      </c>
      <c r="H32" s="52" t="s">
        <v>6</v>
      </c>
      <c r="I32" s="53" t="s">
        <v>7</v>
      </c>
      <c r="J32" s="52" t="s">
        <v>6</v>
      </c>
      <c r="K32" s="53" t="s">
        <v>7</v>
      </c>
      <c r="L32" s="52" t="s">
        <v>6</v>
      </c>
      <c r="M32" s="53" t="s">
        <v>7</v>
      </c>
      <c r="N32" s="249"/>
      <c r="P32" s="54"/>
    </row>
    <row r="33" spans="1:16" s="50" customFormat="1" ht="17.25" customHeight="1" thickTop="1" x14ac:dyDescent="0.2">
      <c r="A33" s="259"/>
      <c r="B33" s="165"/>
      <c r="C33" s="155" t="s">
        <v>137</v>
      </c>
      <c r="D33" s="142"/>
      <c r="E33" s="141"/>
      <c r="F33" s="143"/>
      <c r="G33" s="144"/>
      <c r="H33" s="143"/>
      <c r="I33" s="144"/>
      <c r="J33" s="143"/>
      <c r="K33" s="144"/>
      <c r="L33" s="143"/>
      <c r="M33" s="144"/>
      <c r="N33" s="141"/>
      <c r="P33" s="54"/>
    </row>
    <row r="34" spans="1:16" s="50" customFormat="1" ht="30" customHeight="1" x14ac:dyDescent="0.2">
      <c r="A34" s="259"/>
      <c r="B34" s="165"/>
      <c r="C34" s="154" t="s">
        <v>179</v>
      </c>
      <c r="D34" s="142" t="s">
        <v>140</v>
      </c>
      <c r="E34" s="141">
        <v>1</v>
      </c>
      <c r="F34" s="143"/>
      <c r="G34" s="144"/>
      <c r="H34" s="143"/>
      <c r="I34" s="144"/>
      <c r="J34" s="143"/>
      <c r="K34" s="144"/>
      <c r="L34" s="143"/>
      <c r="M34" s="144"/>
      <c r="N34" s="161">
        <v>308000</v>
      </c>
      <c r="P34" s="54"/>
    </row>
    <row r="35" spans="1:16" s="50" customFormat="1" ht="30" customHeight="1" x14ac:dyDescent="0.2">
      <c r="A35" s="259"/>
      <c r="B35" s="165"/>
      <c r="C35" s="154" t="s">
        <v>156</v>
      </c>
      <c r="D35" s="142" t="s">
        <v>140</v>
      </c>
      <c r="E35" s="141">
        <v>12</v>
      </c>
      <c r="F35" s="143"/>
      <c r="G35" s="144"/>
      <c r="H35" s="143"/>
      <c r="I35" s="144"/>
      <c r="J35" s="143"/>
      <c r="K35" s="144"/>
      <c r="L35" s="143"/>
      <c r="M35" s="144"/>
      <c r="N35" s="161">
        <v>61000</v>
      </c>
      <c r="P35" s="54"/>
    </row>
    <row r="36" spans="1:16" s="50" customFormat="1" ht="30" customHeight="1" x14ac:dyDescent="0.2">
      <c r="A36" s="259"/>
      <c r="B36" s="165"/>
      <c r="C36" s="154" t="s">
        <v>157</v>
      </c>
      <c r="D36" s="142" t="s">
        <v>140</v>
      </c>
      <c r="E36" s="141">
        <v>63</v>
      </c>
      <c r="F36" s="143"/>
      <c r="G36" s="144"/>
      <c r="H36" s="143"/>
      <c r="I36" s="144"/>
      <c r="J36" s="143"/>
      <c r="K36" s="144"/>
      <c r="L36" s="143"/>
      <c r="M36" s="144"/>
      <c r="N36" s="161">
        <v>52000</v>
      </c>
      <c r="P36" s="54"/>
    </row>
    <row r="37" spans="1:16" s="50" customFormat="1" ht="17.25" customHeight="1" x14ac:dyDescent="0.2">
      <c r="A37" s="259"/>
      <c r="B37" s="165"/>
      <c r="C37" s="155" t="s">
        <v>136</v>
      </c>
      <c r="D37" s="142"/>
      <c r="E37" s="141"/>
      <c r="F37" s="143"/>
      <c r="G37" s="144"/>
      <c r="H37" s="143"/>
      <c r="I37" s="144"/>
      <c r="J37" s="143"/>
      <c r="K37" s="144"/>
      <c r="L37" s="143"/>
      <c r="M37" s="144"/>
      <c r="N37" s="162"/>
      <c r="P37" s="54"/>
    </row>
    <row r="38" spans="1:16" s="50" customFormat="1" ht="30" customHeight="1" x14ac:dyDescent="0.2">
      <c r="A38" s="259"/>
      <c r="B38" s="165"/>
      <c r="C38" s="154" t="s">
        <v>158</v>
      </c>
      <c r="D38" s="142" t="s">
        <v>140</v>
      </c>
      <c r="E38" s="141">
        <v>38</v>
      </c>
      <c r="F38" s="143"/>
      <c r="G38" s="144"/>
      <c r="H38" s="143"/>
      <c r="I38" s="144"/>
      <c r="J38" s="143"/>
      <c r="K38" s="144"/>
      <c r="L38" s="143"/>
      <c r="M38" s="144"/>
      <c r="N38" s="161">
        <v>15000</v>
      </c>
      <c r="P38" s="54"/>
    </row>
    <row r="39" spans="1:16" s="50" customFormat="1" ht="30" customHeight="1" x14ac:dyDescent="0.2">
      <c r="A39" s="259"/>
      <c r="B39" s="165"/>
      <c r="C39" s="154" t="s">
        <v>159</v>
      </c>
      <c r="D39" s="142" t="s">
        <v>140</v>
      </c>
      <c r="E39" s="141">
        <v>500</v>
      </c>
      <c r="F39" s="143"/>
      <c r="G39" s="144"/>
      <c r="H39" s="143"/>
      <c r="I39" s="144"/>
      <c r="J39" s="143"/>
      <c r="K39" s="144"/>
      <c r="L39" s="143"/>
      <c r="M39" s="144"/>
      <c r="N39" s="161">
        <v>14000</v>
      </c>
      <c r="P39" s="54"/>
    </row>
    <row r="40" spans="1:16" s="50" customFormat="1" ht="30" customHeight="1" x14ac:dyDescent="0.2">
      <c r="A40" s="259"/>
      <c r="B40" s="165"/>
      <c r="C40" s="154" t="s">
        <v>160</v>
      </c>
      <c r="D40" s="142" t="s">
        <v>140</v>
      </c>
      <c r="E40" s="141">
        <v>200</v>
      </c>
      <c r="F40" s="143"/>
      <c r="G40" s="144"/>
      <c r="H40" s="143"/>
      <c r="I40" s="144"/>
      <c r="J40" s="143"/>
      <c r="K40" s="144"/>
      <c r="L40" s="143"/>
      <c r="M40" s="144"/>
      <c r="N40" s="161">
        <v>3500</v>
      </c>
      <c r="P40" s="54"/>
    </row>
    <row r="41" spans="1:16" s="50" customFormat="1" ht="61.5" customHeight="1" x14ac:dyDescent="0.2">
      <c r="A41" s="259"/>
      <c r="B41" s="165"/>
      <c r="C41" s="154" t="s">
        <v>161</v>
      </c>
      <c r="D41" s="142" t="s">
        <v>140</v>
      </c>
      <c r="E41" s="141">
        <v>2000</v>
      </c>
      <c r="F41" s="143"/>
      <c r="G41" s="144"/>
      <c r="H41" s="143"/>
      <c r="I41" s="144"/>
      <c r="J41" s="143"/>
      <c r="K41" s="144"/>
      <c r="L41" s="143"/>
      <c r="M41" s="144"/>
      <c r="N41" s="161">
        <v>2100</v>
      </c>
      <c r="P41" s="54"/>
    </row>
    <row r="42" spans="1:16" s="50" customFormat="1" ht="30" customHeight="1" x14ac:dyDescent="0.2">
      <c r="A42" s="259"/>
      <c r="B42" s="165"/>
      <c r="C42" s="154" t="s">
        <v>162</v>
      </c>
      <c r="D42" s="142" t="s">
        <v>140</v>
      </c>
      <c r="E42" s="141">
        <v>20</v>
      </c>
      <c r="F42" s="143"/>
      <c r="G42" s="144"/>
      <c r="H42" s="143"/>
      <c r="I42" s="144"/>
      <c r="J42" s="143"/>
      <c r="K42" s="144"/>
      <c r="L42" s="143"/>
      <c r="M42" s="144"/>
      <c r="N42" s="161">
        <v>28000</v>
      </c>
      <c r="P42" s="54"/>
    </row>
    <row r="43" spans="1:16" s="50" customFormat="1" ht="30" customHeight="1" x14ac:dyDescent="0.2">
      <c r="A43" s="259"/>
      <c r="B43" s="165"/>
      <c r="C43" s="154" t="s">
        <v>163</v>
      </c>
      <c r="D43" s="142" t="s">
        <v>140</v>
      </c>
      <c r="E43" s="141">
        <v>180</v>
      </c>
      <c r="F43" s="143"/>
      <c r="G43" s="144"/>
      <c r="H43" s="143"/>
      <c r="I43" s="144"/>
      <c r="J43" s="143"/>
      <c r="K43" s="144"/>
      <c r="L43" s="143"/>
      <c r="M43" s="144"/>
      <c r="N43" s="161">
        <v>68000</v>
      </c>
      <c r="P43" s="54"/>
    </row>
    <row r="44" spans="1:16" s="50" customFormat="1" ht="30" customHeight="1" x14ac:dyDescent="0.2">
      <c r="A44" s="259"/>
      <c r="B44" s="165"/>
      <c r="C44" s="154" t="s">
        <v>164</v>
      </c>
      <c r="D44" s="142" t="s">
        <v>140</v>
      </c>
      <c r="E44" s="141">
        <v>180</v>
      </c>
      <c r="F44" s="143"/>
      <c r="G44" s="144"/>
      <c r="H44" s="143"/>
      <c r="I44" s="144"/>
      <c r="J44" s="143"/>
      <c r="K44" s="144"/>
      <c r="L44" s="143"/>
      <c r="M44" s="144"/>
      <c r="N44" s="161">
        <v>28000</v>
      </c>
      <c r="P44" s="54"/>
    </row>
    <row r="45" spans="1:16" s="50" customFormat="1" ht="30" customHeight="1" x14ac:dyDescent="0.2">
      <c r="A45" s="259"/>
      <c r="B45" s="165"/>
      <c r="C45" s="154" t="s">
        <v>165</v>
      </c>
      <c r="D45" s="142" t="s">
        <v>140</v>
      </c>
      <c r="E45" s="141">
        <v>10</v>
      </c>
      <c r="F45" s="143"/>
      <c r="G45" s="144"/>
      <c r="H45" s="143"/>
      <c r="I45" s="144"/>
      <c r="J45" s="143"/>
      <c r="K45" s="144"/>
      <c r="L45" s="143"/>
      <c r="M45" s="144"/>
      <c r="N45" s="161">
        <v>140000</v>
      </c>
      <c r="P45" s="54"/>
    </row>
    <row r="46" spans="1:16" s="50" customFormat="1" ht="17.25" customHeight="1" x14ac:dyDescent="0.2">
      <c r="A46" s="259"/>
      <c r="B46" s="165"/>
      <c r="C46" s="155" t="s">
        <v>138</v>
      </c>
      <c r="D46" s="142"/>
      <c r="E46" s="141"/>
      <c r="F46" s="143"/>
      <c r="G46" s="144"/>
      <c r="H46" s="143"/>
      <c r="I46" s="144"/>
      <c r="J46" s="143"/>
      <c r="K46" s="144"/>
      <c r="L46" s="143"/>
      <c r="M46" s="144"/>
      <c r="N46" s="162"/>
      <c r="P46" s="54"/>
    </row>
    <row r="47" spans="1:16" s="50" customFormat="1" ht="30" customHeight="1" x14ac:dyDescent="0.2">
      <c r="A47" s="259"/>
      <c r="B47" s="165"/>
      <c r="C47" s="154" t="s">
        <v>166</v>
      </c>
      <c r="D47" s="142" t="s">
        <v>140</v>
      </c>
      <c r="E47" s="141">
        <v>300</v>
      </c>
      <c r="F47" s="143"/>
      <c r="G47" s="144"/>
      <c r="H47" s="143"/>
      <c r="I47" s="144"/>
      <c r="J47" s="143"/>
      <c r="K47" s="144"/>
      <c r="L47" s="143"/>
      <c r="M47" s="144"/>
      <c r="N47" s="161">
        <v>12000</v>
      </c>
      <c r="P47" s="54"/>
    </row>
    <row r="48" spans="1:16" s="50" customFormat="1" ht="30" customHeight="1" x14ac:dyDescent="0.2">
      <c r="A48" s="259"/>
      <c r="B48" s="165"/>
      <c r="C48" s="154" t="s">
        <v>167</v>
      </c>
      <c r="D48" s="142" t="s">
        <v>140</v>
      </c>
      <c r="E48" s="141">
        <v>50</v>
      </c>
      <c r="F48" s="143"/>
      <c r="G48" s="144"/>
      <c r="H48" s="143"/>
      <c r="I48" s="144"/>
      <c r="J48" s="143"/>
      <c r="K48" s="144"/>
      <c r="L48" s="143"/>
      <c r="M48" s="144"/>
      <c r="N48" s="161">
        <v>93000</v>
      </c>
      <c r="P48" s="54"/>
    </row>
    <row r="49" spans="1:16" s="50" customFormat="1" ht="30" customHeight="1" x14ac:dyDescent="0.2">
      <c r="A49" s="259"/>
      <c r="B49" s="165"/>
      <c r="C49" s="154" t="s">
        <v>168</v>
      </c>
      <c r="D49" s="142" t="s">
        <v>140</v>
      </c>
      <c r="E49" s="141">
        <v>20</v>
      </c>
      <c r="F49" s="143"/>
      <c r="G49" s="144"/>
      <c r="H49" s="143"/>
      <c r="I49" s="144"/>
      <c r="J49" s="143"/>
      <c r="K49" s="144"/>
      <c r="L49" s="143"/>
      <c r="M49" s="144"/>
      <c r="N49" s="161">
        <v>195000</v>
      </c>
      <c r="P49" s="54"/>
    </row>
    <row r="50" spans="1:16" s="50" customFormat="1" ht="30" customHeight="1" x14ac:dyDescent="0.2">
      <c r="A50" s="259"/>
      <c r="B50" s="165"/>
      <c r="C50" s="154" t="s">
        <v>169</v>
      </c>
      <c r="D50" s="142" t="s">
        <v>140</v>
      </c>
      <c r="E50" s="141">
        <v>20</v>
      </c>
      <c r="F50" s="143"/>
      <c r="G50" s="144"/>
      <c r="H50" s="143"/>
      <c r="I50" s="144"/>
      <c r="J50" s="143"/>
      <c r="K50" s="144"/>
      <c r="L50" s="143"/>
      <c r="M50" s="144"/>
      <c r="N50" s="161">
        <v>182000</v>
      </c>
      <c r="P50" s="54"/>
    </row>
    <row r="51" spans="1:16" s="50" customFormat="1" ht="17.25" customHeight="1" x14ac:dyDescent="0.2">
      <c r="A51" s="259"/>
      <c r="B51" s="165"/>
      <c r="C51" s="155" t="s">
        <v>143</v>
      </c>
      <c r="D51" s="142"/>
      <c r="E51" s="141"/>
      <c r="F51" s="143"/>
      <c r="G51" s="144"/>
      <c r="H51" s="143"/>
      <c r="I51" s="144"/>
      <c r="J51" s="143"/>
      <c r="K51" s="144"/>
      <c r="L51" s="143"/>
      <c r="M51" s="144"/>
      <c r="N51" s="162"/>
      <c r="P51" s="54"/>
    </row>
    <row r="52" spans="1:16" s="50" customFormat="1" ht="30" customHeight="1" x14ac:dyDescent="0.2">
      <c r="A52" s="259"/>
      <c r="B52" s="165"/>
      <c r="C52" s="139" t="s">
        <v>141</v>
      </c>
      <c r="D52" s="142" t="s">
        <v>140</v>
      </c>
      <c r="E52" s="141">
        <v>57</v>
      </c>
      <c r="F52" s="143"/>
      <c r="G52" s="144"/>
      <c r="H52" s="143"/>
      <c r="I52" s="144"/>
      <c r="J52" s="143"/>
      <c r="K52" s="144"/>
      <c r="L52" s="143"/>
      <c r="M52" s="144"/>
      <c r="N52" s="161">
        <v>9100</v>
      </c>
      <c r="P52" s="54"/>
    </row>
    <row r="53" spans="1:16" s="50" customFormat="1" ht="30" customHeight="1" x14ac:dyDescent="0.2">
      <c r="A53" s="259"/>
      <c r="B53" s="165"/>
      <c r="C53" s="139" t="s">
        <v>142</v>
      </c>
      <c r="D53" s="142" t="s">
        <v>140</v>
      </c>
      <c r="E53" s="141">
        <v>12</v>
      </c>
      <c r="F53" s="143"/>
      <c r="G53" s="144"/>
      <c r="H53" s="143"/>
      <c r="I53" s="144"/>
      <c r="J53" s="143"/>
      <c r="K53" s="144"/>
      <c r="L53" s="143"/>
      <c r="M53" s="144"/>
      <c r="N53" s="161">
        <v>10000</v>
      </c>
      <c r="P53" s="54"/>
    </row>
    <row r="54" spans="1:16" s="50" customFormat="1" ht="30" customHeight="1" x14ac:dyDescent="0.2">
      <c r="A54" s="259"/>
      <c r="B54" s="165"/>
      <c r="C54" s="155" t="s">
        <v>139</v>
      </c>
      <c r="D54" s="142"/>
      <c r="E54" s="141"/>
      <c r="F54" s="143"/>
      <c r="G54" s="144"/>
      <c r="H54" s="143"/>
      <c r="I54" s="144"/>
      <c r="J54" s="143"/>
      <c r="K54" s="144"/>
      <c r="L54" s="143"/>
      <c r="M54" s="144"/>
      <c r="N54" s="162"/>
      <c r="P54" s="54"/>
    </row>
    <row r="55" spans="1:16" s="50" customFormat="1" ht="30" customHeight="1" x14ac:dyDescent="0.2">
      <c r="A55" s="259"/>
      <c r="B55" s="165"/>
      <c r="C55" s="154" t="s">
        <v>144</v>
      </c>
      <c r="D55" s="142" t="s">
        <v>140</v>
      </c>
      <c r="E55" s="141">
        <v>700</v>
      </c>
      <c r="F55" s="143"/>
      <c r="G55" s="144"/>
      <c r="H55" s="143"/>
      <c r="I55" s="144"/>
      <c r="J55" s="143"/>
      <c r="K55" s="144"/>
      <c r="L55" s="143"/>
      <c r="M55" s="144"/>
      <c r="N55" s="161">
        <v>8000</v>
      </c>
      <c r="P55" s="54"/>
    </row>
    <row r="56" spans="1:16" s="50" customFormat="1" ht="30" customHeight="1" x14ac:dyDescent="0.2">
      <c r="A56" s="259"/>
      <c r="B56" s="165"/>
      <c r="C56" s="154" t="s">
        <v>145</v>
      </c>
      <c r="D56" s="142" t="s">
        <v>140</v>
      </c>
      <c r="E56" s="141">
        <v>16</v>
      </c>
      <c r="F56" s="143"/>
      <c r="G56" s="144"/>
      <c r="H56" s="143"/>
      <c r="I56" s="144"/>
      <c r="J56" s="143"/>
      <c r="K56" s="144"/>
      <c r="L56" s="143"/>
      <c r="M56" s="144"/>
      <c r="N56" s="161">
        <v>91000</v>
      </c>
      <c r="P56" s="54"/>
    </row>
    <row r="57" spans="1:16" s="50" customFormat="1" ht="30" customHeight="1" x14ac:dyDescent="0.2">
      <c r="A57" s="259"/>
      <c r="B57" s="165"/>
      <c r="C57" s="154" t="s">
        <v>146</v>
      </c>
      <c r="D57" s="142" t="s">
        <v>140</v>
      </c>
      <c r="E57" s="141">
        <v>40</v>
      </c>
      <c r="F57" s="143"/>
      <c r="G57" s="144"/>
      <c r="H57" s="143"/>
      <c r="I57" s="144"/>
      <c r="J57" s="143"/>
      <c r="K57" s="144"/>
      <c r="L57" s="143"/>
      <c r="M57" s="144"/>
      <c r="N57" s="161">
        <v>11000</v>
      </c>
      <c r="P57" s="54"/>
    </row>
    <row r="58" spans="1:16" s="50" customFormat="1" ht="30" customHeight="1" x14ac:dyDescent="0.2">
      <c r="A58" s="259"/>
      <c r="B58" s="165"/>
      <c r="C58" s="154" t="s">
        <v>147</v>
      </c>
      <c r="D58" s="142" t="s">
        <v>140</v>
      </c>
      <c r="E58" s="141">
        <v>3</v>
      </c>
      <c r="F58" s="143"/>
      <c r="G58" s="144"/>
      <c r="H58" s="143"/>
      <c r="I58" s="144"/>
      <c r="J58" s="143"/>
      <c r="K58" s="144"/>
      <c r="L58" s="143"/>
      <c r="M58" s="144"/>
      <c r="N58" s="161">
        <v>48000</v>
      </c>
      <c r="P58" s="54"/>
    </row>
    <row r="59" spans="1:16" s="50" customFormat="1" ht="30" customHeight="1" x14ac:dyDescent="0.2">
      <c r="A59" s="259"/>
      <c r="B59" s="165"/>
      <c r="C59" s="154" t="s">
        <v>148</v>
      </c>
      <c r="D59" s="142" t="s">
        <v>140</v>
      </c>
      <c r="E59" s="141">
        <v>20</v>
      </c>
      <c r="F59" s="143"/>
      <c r="G59" s="144"/>
      <c r="H59" s="143"/>
      <c r="I59" s="144"/>
      <c r="J59" s="143"/>
      <c r="K59" s="144"/>
      <c r="L59" s="143"/>
      <c r="M59" s="144"/>
      <c r="N59" s="161">
        <v>139000</v>
      </c>
      <c r="P59" s="54"/>
    </row>
    <row r="60" spans="1:16" s="50" customFormat="1" ht="30" customHeight="1" x14ac:dyDescent="0.2">
      <c r="A60" s="259"/>
      <c r="B60" s="165"/>
      <c r="C60" s="154" t="s">
        <v>149</v>
      </c>
      <c r="D60" s="142" t="s">
        <v>140</v>
      </c>
      <c r="E60" s="141">
        <v>25</v>
      </c>
      <c r="F60" s="143"/>
      <c r="G60" s="144"/>
      <c r="H60" s="143"/>
      <c r="I60" s="144"/>
      <c r="J60" s="143"/>
      <c r="K60" s="144"/>
      <c r="L60" s="143"/>
      <c r="M60" s="144"/>
      <c r="N60" s="161">
        <v>166000</v>
      </c>
      <c r="P60" s="54"/>
    </row>
    <row r="61" spans="1:16" s="50" customFormat="1" ht="30" customHeight="1" x14ac:dyDescent="0.2">
      <c r="A61" s="259"/>
      <c r="B61" s="165"/>
      <c r="C61" s="154" t="s">
        <v>150</v>
      </c>
      <c r="D61" s="142" t="s">
        <v>140</v>
      </c>
      <c r="E61" s="141">
        <v>1</v>
      </c>
      <c r="F61" s="143"/>
      <c r="G61" s="144"/>
      <c r="H61" s="143"/>
      <c r="I61" s="144"/>
      <c r="J61" s="143"/>
      <c r="K61" s="144"/>
      <c r="L61" s="143"/>
      <c r="M61" s="144"/>
      <c r="N61" s="161">
        <v>192000</v>
      </c>
      <c r="P61" s="54"/>
    </row>
    <row r="62" spans="1:16" s="50" customFormat="1" ht="30" customHeight="1" x14ac:dyDescent="0.2">
      <c r="A62" s="259"/>
      <c r="B62" s="165"/>
      <c r="C62" s="154" t="s">
        <v>151</v>
      </c>
      <c r="D62" s="142" t="s">
        <v>140</v>
      </c>
      <c r="E62" s="141">
        <v>1</v>
      </c>
      <c r="F62" s="143"/>
      <c r="G62" s="144"/>
      <c r="H62" s="143"/>
      <c r="I62" s="144"/>
      <c r="J62" s="143"/>
      <c r="K62" s="144"/>
      <c r="L62" s="143"/>
      <c r="M62" s="144"/>
      <c r="N62" s="161">
        <v>2420000</v>
      </c>
      <c r="P62" s="54"/>
    </row>
    <row r="63" spans="1:16" s="50" customFormat="1" ht="30" customHeight="1" x14ac:dyDescent="0.2">
      <c r="A63" s="259"/>
      <c r="B63" s="165"/>
      <c r="C63" s="154" t="s">
        <v>152</v>
      </c>
      <c r="D63" s="142" t="s">
        <v>140</v>
      </c>
      <c r="E63" s="141">
        <v>1</v>
      </c>
      <c r="F63" s="143"/>
      <c r="G63" s="144"/>
      <c r="H63" s="143"/>
      <c r="I63" s="144"/>
      <c r="J63" s="143"/>
      <c r="K63" s="144"/>
      <c r="L63" s="143"/>
      <c r="M63" s="144"/>
      <c r="N63" s="161">
        <v>2420000</v>
      </c>
      <c r="P63" s="54"/>
    </row>
    <row r="64" spans="1:16" s="50" customFormat="1" ht="30" customHeight="1" x14ac:dyDescent="0.2">
      <c r="A64" s="259"/>
      <c r="B64" s="261" t="s">
        <v>183</v>
      </c>
      <c r="C64" s="154" t="s">
        <v>182</v>
      </c>
      <c r="D64" s="142" t="s">
        <v>140</v>
      </c>
      <c r="E64" s="141">
        <v>10</v>
      </c>
      <c r="F64" s="143"/>
      <c r="G64" s="144"/>
      <c r="H64" s="143"/>
      <c r="I64" s="144"/>
      <c r="J64" s="143"/>
      <c r="K64" s="144"/>
      <c r="L64" s="143"/>
      <c r="M64" s="144"/>
      <c r="N64" s="161">
        <v>303000</v>
      </c>
      <c r="P64" s="54"/>
    </row>
    <row r="65" spans="1:16" s="50" customFormat="1" ht="46.5" customHeight="1" thickBot="1" x14ac:dyDescent="0.25">
      <c r="A65" s="259"/>
      <c r="B65" s="261"/>
      <c r="C65" s="154" t="s">
        <v>184</v>
      </c>
      <c r="D65" s="142" t="s">
        <v>140</v>
      </c>
      <c r="E65" s="141">
        <v>36000</v>
      </c>
      <c r="F65" s="143"/>
      <c r="G65" s="144"/>
      <c r="H65" s="143"/>
      <c r="I65" s="144"/>
      <c r="J65" s="143"/>
      <c r="K65" s="144"/>
      <c r="L65" s="143"/>
      <c r="M65" s="144"/>
      <c r="N65" s="161">
        <v>63</v>
      </c>
      <c r="P65" s="54"/>
    </row>
    <row r="66" spans="1:16" s="50" customFormat="1" ht="17.25" customHeight="1" thickBot="1" x14ac:dyDescent="0.25">
      <c r="A66" s="260"/>
      <c r="B66" s="166"/>
      <c r="C66" s="96" t="s">
        <v>155</v>
      </c>
      <c r="D66" s="72"/>
      <c r="E66" s="77"/>
      <c r="F66" s="78"/>
      <c r="G66" s="75"/>
      <c r="H66" s="74"/>
      <c r="I66" s="75"/>
      <c r="J66" s="74"/>
      <c r="K66" s="75"/>
      <c r="L66" s="74"/>
      <c r="M66" s="75"/>
      <c r="N66" s="76"/>
    </row>
    <row r="67" spans="1:16" s="50" customFormat="1" ht="17.25" customHeight="1" thickTop="1" x14ac:dyDescent="0.2"/>
  </sheetData>
  <mergeCells count="15">
    <mergeCell ref="E1:I2"/>
    <mergeCell ref="C31:C32"/>
    <mergeCell ref="D31:D32"/>
    <mergeCell ref="E31:E32"/>
    <mergeCell ref="A10:A24"/>
    <mergeCell ref="A8:A9"/>
    <mergeCell ref="A2:B2"/>
    <mergeCell ref="N31:N32"/>
    <mergeCell ref="N3:N4"/>
    <mergeCell ref="D3:D4"/>
    <mergeCell ref="A3:C4"/>
    <mergeCell ref="A31:A66"/>
    <mergeCell ref="A5:A7"/>
    <mergeCell ref="A25:A29"/>
    <mergeCell ref="B64:B65"/>
  </mergeCells>
  <phoneticPr fontId="0" type="noConversion"/>
  <conditionalFormatting sqref="E7 E9 E24 E30">
    <cfRule type="cellIs" dxfId="1" priority="1" stopIfTrue="1" operator="notEqual">
      <formula>1</formula>
    </cfRule>
  </conditionalFormatting>
  <printOptions horizontalCentered="1"/>
  <pageMargins left="0" right="0.15748031496062992" top="0.47244094488188981" bottom="0" header="0" footer="0"/>
  <pageSetup paperSize="9" scale="94" orientation="landscape" horizontalDpi="300" verticalDpi="300" r:id="rId1"/>
  <headerFooter alignWithMargins="0">
    <oddHeader xml:space="preserve">&amp;Lנספח מספר 8, א'
</oddHeader>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A497-0086-4546-BA28-528010516B37}">
  <sheetPr>
    <pageSetUpPr fitToPage="1"/>
  </sheetPr>
  <dimension ref="A1:M31"/>
  <sheetViews>
    <sheetView rightToLeft="1" tabSelected="1" view="pageBreakPreview" zoomScaleNormal="100" zoomScaleSheetLayoutView="100" workbookViewId="0">
      <selection activeCell="C4" sqref="C4:C6"/>
    </sheetView>
  </sheetViews>
  <sheetFormatPr defaultRowHeight="17.25" customHeight="1" x14ac:dyDescent="0.2"/>
  <cols>
    <col min="1" max="1" width="6.28515625" style="8" customWidth="1"/>
    <col min="2" max="2" width="21.85546875" style="8" customWidth="1"/>
    <col min="3" max="3" width="12.85546875" style="8" customWidth="1"/>
    <col min="4" max="5" width="11.140625" style="8" customWidth="1"/>
    <col min="6" max="6" width="12.85546875" style="8" customWidth="1"/>
    <col min="7" max="8" width="11.140625" style="8" customWidth="1"/>
    <col min="9" max="9" width="10" style="8" customWidth="1"/>
    <col min="10" max="10" width="10.7109375" style="8" customWidth="1"/>
    <col min="11" max="11" width="8.7109375" style="8" customWidth="1"/>
    <col min="12" max="12" width="9.7109375" style="8" bestFit="1" customWidth="1"/>
    <col min="13" max="13" width="24.140625" style="8" customWidth="1"/>
    <col min="14" max="16384" width="9.140625" style="8"/>
  </cols>
  <sheetData>
    <row r="1" spans="1:13" s="6" customFormat="1" ht="22.5" customHeight="1" thickTop="1" x14ac:dyDescent="0.2">
      <c r="A1" s="200" t="s">
        <v>18</v>
      </c>
      <c r="B1" s="201"/>
      <c r="C1" s="30" t="s">
        <v>20</v>
      </c>
      <c r="D1" s="192" t="s">
        <v>82</v>
      </c>
      <c r="E1" s="193"/>
      <c r="F1" s="193"/>
      <c r="G1" s="193"/>
      <c r="H1" s="193"/>
      <c r="I1" s="194"/>
      <c r="J1" s="31" t="s">
        <v>0</v>
      </c>
      <c r="K1" s="32">
        <v>2</v>
      </c>
      <c r="L1" s="33" t="s">
        <v>21</v>
      </c>
      <c r="M1" s="34"/>
    </row>
    <row r="2" spans="1:13" s="6" customFormat="1" ht="30" customHeight="1" thickBot="1" x14ac:dyDescent="0.25">
      <c r="A2" s="202" t="str">
        <f>קריטריונים!C2</f>
        <v>אגף מחקר ופיתוח (מו"פ), בתי"ס ניסויים ויוזמות</v>
      </c>
      <c r="B2" s="203"/>
      <c r="C2" s="41" t="s">
        <v>185</v>
      </c>
      <c r="D2" s="195"/>
      <c r="E2" s="196"/>
      <c r="F2" s="196"/>
      <c r="G2" s="196"/>
      <c r="H2" s="196"/>
      <c r="I2" s="197"/>
      <c r="J2" s="35" t="s">
        <v>1</v>
      </c>
      <c r="K2" s="36">
        <v>2</v>
      </c>
      <c r="L2" s="37" t="s">
        <v>22</v>
      </c>
      <c r="M2" s="38"/>
    </row>
    <row r="3" spans="1:13" s="12" customFormat="1" ht="17.25" customHeight="1" thickTop="1" thickBot="1" x14ac:dyDescent="0.3">
      <c r="A3" s="9"/>
      <c r="B3" s="10"/>
      <c r="C3" s="172"/>
      <c r="D3" s="190" t="s">
        <v>27</v>
      </c>
      <c r="E3" s="191"/>
      <c r="F3" s="191"/>
      <c r="G3" s="191"/>
      <c r="H3" s="130"/>
      <c r="I3" s="5">
        <f>+C23</f>
        <v>0.6</v>
      </c>
      <c r="J3" s="10" t="s">
        <v>28</v>
      </c>
      <c r="K3" s="5">
        <f>+C24</f>
        <v>0.4</v>
      </c>
      <c r="L3" s="10" t="s">
        <v>17</v>
      </c>
      <c r="M3" s="11"/>
    </row>
    <row r="4" spans="1:13" s="88" customFormat="1" ht="20.100000000000001" customHeight="1" thickTop="1" x14ac:dyDescent="0.2">
      <c r="A4" s="209" t="s">
        <v>10</v>
      </c>
      <c r="B4" s="206" t="s">
        <v>11</v>
      </c>
      <c r="C4" s="176" t="s">
        <v>12</v>
      </c>
      <c r="D4" s="182" t="s">
        <v>36</v>
      </c>
      <c r="E4" s="212" t="s">
        <v>31</v>
      </c>
      <c r="F4" s="212" t="s">
        <v>180</v>
      </c>
      <c r="G4" s="212" t="s">
        <v>120</v>
      </c>
      <c r="H4" s="212" t="s">
        <v>119</v>
      </c>
      <c r="I4" s="179" t="s">
        <v>37</v>
      </c>
      <c r="J4" s="182" t="s">
        <v>38</v>
      </c>
      <c r="K4" s="179" t="s">
        <v>39</v>
      </c>
      <c r="L4" s="173" t="s">
        <v>69</v>
      </c>
      <c r="M4" s="176" t="s">
        <v>41</v>
      </c>
    </row>
    <row r="5" spans="1:13" s="88" customFormat="1" ht="20.100000000000001" customHeight="1" x14ac:dyDescent="0.2">
      <c r="A5" s="210"/>
      <c r="B5" s="207"/>
      <c r="C5" s="177"/>
      <c r="D5" s="183"/>
      <c r="E5" s="213"/>
      <c r="F5" s="213"/>
      <c r="G5" s="213"/>
      <c r="H5" s="213"/>
      <c r="I5" s="180"/>
      <c r="J5" s="183"/>
      <c r="K5" s="180"/>
      <c r="L5" s="174"/>
      <c r="M5" s="177"/>
    </row>
    <row r="6" spans="1:13" s="88" customFormat="1" ht="20.100000000000001" customHeight="1" thickBot="1" x14ac:dyDescent="0.25">
      <c r="A6" s="210"/>
      <c r="B6" s="207"/>
      <c r="C6" s="178"/>
      <c r="D6" s="184"/>
      <c r="E6" s="214"/>
      <c r="F6" s="214"/>
      <c r="G6" s="214"/>
      <c r="H6" s="214"/>
      <c r="I6" s="181"/>
      <c r="J6" s="184"/>
      <c r="K6" s="181"/>
      <c r="L6" s="175"/>
      <c r="M6" s="177"/>
    </row>
    <row r="7" spans="1:13" s="89" customFormat="1" ht="18" customHeight="1" thickTop="1" thickBot="1" x14ac:dyDescent="0.25">
      <c r="A7" s="211"/>
      <c r="B7" s="208"/>
      <c r="C7" s="13" t="s">
        <v>13</v>
      </c>
      <c r="D7" s="1">
        <v>0.2</v>
      </c>
      <c r="E7" s="2">
        <v>0.1</v>
      </c>
      <c r="F7" s="2">
        <v>0.1</v>
      </c>
      <c r="G7" s="2">
        <v>0.25</v>
      </c>
      <c r="H7" s="131">
        <v>0.35</v>
      </c>
      <c r="I7" s="3">
        <f>SUM(D7:H7)</f>
        <v>1</v>
      </c>
      <c r="J7" s="1">
        <v>1</v>
      </c>
      <c r="K7" s="3">
        <v>1</v>
      </c>
      <c r="L7" s="4"/>
      <c r="M7" s="178"/>
    </row>
    <row r="8" spans="1:13" s="83" customFormat="1" ht="17.25" customHeight="1" thickTop="1" x14ac:dyDescent="0.2">
      <c r="A8" s="205">
        <v>1</v>
      </c>
      <c r="B8" s="204"/>
      <c r="C8" s="79" t="s">
        <v>14</v>
      </c>
      <c r="D8" s="80"/>
      <c r="E8" s="81"/>
      <c r="F8" s="82"/>
      <c r="G8" s="82"/>
      <c r="H8" s="82"/>
      <c r="I8" s="221"/>
      <c r="J8" s="82"/>
      <c r="K8" s="221"/>
      <c r="L8" s="216"/>
      <c r="M8" s="198"/>
    </row>
    <row r="9" spans="1:13" s="83" customFormat="1" ht="17.25" customHeight="1" x14ac:dyDescent="0.2">
      <c r="A9" s="189"/>
      <c r="B9" s="187"/>
      <c r="C9" s="84" t="s">
        <v>15</v>
      </c>
      <c r="D9" s="85"/>
      <c r="E9" s="86"/>
      <c r="F9" s="86"/>
      <c r="G9" s="86"/>
      <c r="H9" s="132"/>
      <c r="I9" s="220"/>
      <c r="J9" s="85"/>
      <c r="K9" s="220"/>
      <c r="L9" s="217"/>
      <c r="M9" s="199"/>
    </row>
    <row r="10" spans="1:13" s="83" customFormat="1" ht="17.25" customHeight="1" x14ac:dyDescent="0.2">
      <c r="A10" s="185">
        <v>2</v>
      </c>
      <c r="B10" s="187"/>
      <c r="C10" s="87" t="s">
        <v>14</v>
      </c>
      <c r="D10" s="80"/>
      <c r="E10" s="81"/>
      <c r="F10" s="82"/>
      <c r="G10" s="82"/>
      <c r="H10" s="82"/>
      <c r="I10" s="218"/>
      <c r="J10" s="82"/>
      <c r="K10" s="218"/>
      <c r="L10" s="222"/>
      <c r="M10" s="199"/>
    </row>
    <row r="11" spans="1:13" s="83" customFormat="1" ht="17.25" customHeight="1" x14ac:dyDescent="0.2">
      <c r="A11" s="189"/>
      <c r="B11" s="187"/>
      <c r="C11" s="84" t="s">
        <v>15</v>
      </c>
      <c r="D11" s="85"/>
      <c r="E11" s="86"/>
      <c r="F11" s="86"/>
      <c r="G11" s="86"/>
      <c r="H11" s="132"/>
      <c r="I11" s="220"/>
      <c r="J11" s="85"/>
      <c r="K11" s="220"/>
      <c r="L11" s="217"/>
      <c r="M11" s="199"/>
    </row>
    <row r="12" spans="1:13" s="83" customFormat="1" ht="17.25" customHeight="1" x14ac:dyDescent="0.2">
      <c r="A12" s="185">
        <v>3</v>
      </c>
      <c r="B12" s="187"/>
      <c r="C12" s="87" t="s">
        <v>14</v>
      </c>
      <c r="D12" s="80"/>
      <c r="E12" s="81"/>
      <c r="F12" s="82"/>
      <c r="G12" s="82"/>
      <c r="H12" s="82"/>
      <c r="I12" s="218"/>
      <c r="J12" s="82"/>
      <c r="K12" s="218"/>
      <c r="L12" s="222"/>
      <c r="M12" s="199"/>
    </row>
    <row r="13" spans="1:13" s="83" customFormat="1" ht="17.25" customHeight="1" x14ac:dyDescent="0.2">
      <c r="A13" s="189"/>
      <c r="B13" s="187"/>
      <c r="C13" s="84" t="s">
        <v>15</v>
      </c>
      <c r="D13" s="85"/>
      <c r="E13" s="86"/>
      <c r="F13" s="86"/>
      <c r="G13" s="86"/>
      <c r="H13" s="132"/>
      <c r="I13" s="220"/>
      <c r="J13" s="85"/>
      <c r="K13" s="220"/>
      <c r="L13" s="217"/>
      <c r="M13" s="199"/>
    </row>
    <row r="14" spans="1:13" s="83" customFormat="1" ht="17.25" customHeight="1" x14ac:dyDescent="0.2">
      <c r="A14" s="185">
        <v>4</v>
      </c>
      <c r="B14" s="187"/>
      <c r="C14" s="87" t="s">
        <v>14</v>
      </c>
      <c r="D14" s="80"/>
      <c r="E14" s="81"/>
      <c r="F14" s="82"/>
      <c r="G14" s="82"/>
      <c r="H14" s="82"/>
      <c r="I14" s="218"/>
      <c r="J14" s="82"/>
      <c r="K14" s="218"/>
      <c r="L14" s="222"/>
      <c r="M14" s="199"/>
    </row>
    <row r="15" spans="1:13" s="83" customFormat="1" ht="17.25" customHeight="1" x14ac:dyDescent="0.2">
      <c r="A15" s="189"/>
      <c r="B15" s="187"/>
      <c r="C15" s="84" t="s">
        <v>15</v>
      </c>
      <c r="D15" s="85"/>
      <c r="E15" s="86"/>
      <c r="F15" s="86"/>
      <c r="G15" s="86"/>
      <c r="H15" s="132"/>
      <c r="I15" s="220"/>
      <c r="J15" s="85"/>
      <c r="K15" s="220"/>
      <c r="L15" s="217"/>
      <c r="M15" s="199"/>
    </row>
    <row r="16" spans="1:13" s="83" customFormat="1" ht="17.25" customHeight="1" x14ac:dyDescent="0.2">
      <c r="A16" s="185">
        <v>5</v>
      </c>
      <c r="B16" s="187"/>
      <c r="C16" s="87" t="s">
        <v>14</v>
      </c>
      <c r="D16" s="80"/>
      <c r="E16" s="81"/>
      <c r="F16" s="82"/>
      <c r="G16" s="82"/>
      <c r="H16" s="82"/>
      <c r="I16" s="218"/>
      <c r="J16" s="82"/>
      <c r="K16" s="218"/>
      <c r="L16" s="222"/>
      <c r="M16" s="199"/>
    </row>
    <row r="17" spans="1:13" s="83" customFormat="1" ht="17.25" customHeight="1" x14ac:dyDescent="0.2">
      <c r="A17" s="189"/>
      <c r="B17" s="187"/>
      <c r="C17" s="84" t="s">
        <v>15</v>
      </c>
      <c r="D17" s="85"/>
      <c r="E17" s="86"/>
      <c r="F17" s="86"/>
      <c r="G17" s="86"/>
      <c r="H17" s="132"/>
      <c r="I17" s="220"/>
      <c r="J17" s="85"/>
      <c r="K17" s="220"/>
      <c r="L17" s="217"/>
      <c r="M17" s="199"/>
    </row>
    <row r="18" spans="1:13" s="83" customFormat="1" ht="17.25" customHeight="1" x14ac:dyDescent="0.2">
      <c r="A18" s="185">
        <v>6</v>
      </c>
      <c r="B18" s="187"/>
      <c r="C18" s="87" t="s">
        <v>14</v>
      </c>
      <c r="D18" s="80"/>
      <c r="E18" s="81"/>
      <c r="F18" s="82"/>
      <c r="G18" s="82"/>
      <c r="H18" s="82"/>
      <c r="I18" s="218"/>
      <c r="J18" s="82"/>
      <c r="K18" s="218"/>
      <c r="L18" s="222"/>
      <c r="M18" s="199"/>
    </row>
    <row r="19" spans="1:13" s="83" customFormat="1" ht="17.25" customHeight="1" thickBot="1" x14ac:dyDescent="0.25">
      <c r="A19" s="186"/>
      <c r="B19" s="188"/>
      <c r="C19" s="84" t="s">
        <v>15</v>
      </c>
      <c r="D19" s="85"/>
      <c r="E19" s="86"/>
      <c r="F19" s="86"/>
      <c r="G19" s="86"/>
      <c r="H19" s="82"/>
      <c r="I19" s="219"/>
      <c r="J19" s="85"/>
      <c r="K19" s="219"/>
      <c r="L19" s="223"/>
      <c r="M19" s="215"/>
    </row>
    <row r="20" spans="1:13" ht="17.25" customHeight="1" thickTop="1" thickBot="1" x14ac:dyDescent="0.25">
      <c r="A20" s="29"/>
      <c r="B20" s="15"/>
      <c r="C20" s="16"/>
      <c r="D20" s="25"/>
      <c r="E20" s="26"/>
      <c r="F20" s="26"/>
      <c r="G20" s="26"/>
      <c r="H20" s="133"/>
      <c r="I20" s="27"/>
      <c r="J20" s="42">
        <f>MIN(J8,J10,J12,J14,J16,J18)</f>
        <v>0</v>
      </c>
      <c r="K20" s="27"/>
      <c r="L20" s="25"/>
      <c r="M20" s="28"/>
    </row>
    <row r="21" spans="1:13" ht="17.25" customHeight="1" thickTop="1" x14ac:dyDescent="0.2">
      <c r="A21" s="17"/>
      <c r="B21" s="18"/>
      <c r="C21" s="18"/>
      <c r="D21" s="18"/>
      <c r="E21" s="18"/>
      <c r="F21" s="18"/>
      <c r="G21" s="18"/>
      <c r="H21" s="18"/>
      <c r="I21" s="18"/>
      <c r="J21" s="18"/>
      <c r="K21" s="18"/>
      <c r="L21" s="18"/>
      <c r="M21" s="19"/>
    </row>
    <row r="22" spans="1:13" ht="17.25" customHeight="1" x14ac:dyDescent="0.2">
      <c r="A22" s="20"/>
      <c r="M22" s="14"/>
    </row>
    <row r="23" spans="1:13" ht="17.25" customHeight="1" x14ac:dyDescent="0.2">
      <c r="A23" s="20"/>
      <c r="B23" s="46" t="s">
        <v>29</v>
      </c>
      <c r="C23" s="45">
        <v>0.6</v>
      </c>
      <c r="M23" s="14"/>
    </row>
    <row r="24" spans="1:13" ht="17.25" customHeight="1" x14ac:dyDescent="0.2">
      <c r="A24" s="20"/>
      <c r="B24" s="46" t="s">
        <v>30</v>
      </c>
      <c r="C24" s="45">
        <v>0.4</v>
      </c>
      <c r="M24" s="14"/>
    </row>
    <row r="25" spans="1:13" ht="17.25" customHeight="1" x14ac:dyDescent="0.2">
      <c r="A25" s="20"/>
      <c r="B25" s="46" t="s">
        <v>16</v>
      </c>
      <c r="C25" s="45">
        <f>SUM(C23:C24)</f>
        <v>1</v>
      </c>
      <c r="M25" s="14"/>
    </row>
    <row r="26" spans="1:13" ht="17.25" customHeight="1" x14ac:dyDescent="0.2">
      <c r="A26" s="20"/>
      <c r="B26" s="46"/>
      <c r="C26" s="44"/>
      <c r="M26" s="14"/>
    </row>
    <row r="27" spans="1:13" ht="42.75" customHeight="1" x14ac:dyDescent="0.2">
      <c r="A27" s="20"/>
      <c r="B27" s="47" t="s">
        <v>24</v>
      </c>
      <c r="C27" s="45">
        <v>0.8</v>
      </c>
      <c r="M27" s="14"/>
    </row>
    <row r="28" spans="1:13" ht="17.25" customHeight="1" x14ac:dyDescent="0.2">
      <c r="A28" s="20"/>
      <c r="C28" s="21"/>
      <c r="M28" s="14"/>
    </row>
    <row r="29" spans="1:13" ht="17.25" customHeight="1" x14ac:dyDescent="0.25">
      <c r="A29" s="20"/>
      <c r="B29" s="43" t="s">
        <v>34</v>
      </c>
      <c r="C29" s="12"/>
      <c r="D29" s="12"/>
      <c r="E29" s="12"/>
      <c r="F29" s="12"/>
      <c r="G29" s="45">
        <v>0.7</v>
      </c>
      <c r="H29" s="45"/>
      <c r="M29" s="14"/>
    </row>
    <row r="30" spans="1:13" ht="17.25" customHeight="1" thickBot="1" x14ac:dyDescent="0.25">
      <c r="A30" s="22"/>
      <c r="B30" s="23"/>
      <c r="C30" s="23"/>
      <c r="D30" s="23"/>
      <c r="E30" s="23"/>
      <c r="F30" s="23"/>
      <c r="G30" s="23"/>
      <c r="H30" s="23"/>
      <c r="I30" s="23"/>
      <c r="J30" s="23"/>
      <c r="K30" s="23"/>
      <c r="L30" s="23"/>
      <c r="M30" s="24"/>
    </row>
    <row r="31" spans="1:13" ht="17.25" customHeight="1" thickTop="1" x14ac:dyDescent="0.2"/>
  </sheetData>
  <mergeCells count="53">
    <mergeCell ref="F4:F6"/>
    <mergeCell ref="I10:I11"/>
    <mergeCell ref="I8:I9"/>
    <mergeCell ref="I18:I19"/>
    <mergeCell ref="I16:I17"/>
    <mergeCell ref="I14:I15"/>
    <mergeCell ref="I12:I13"/>
    <mergeCell ref="H4:H6"/>
    <mergeCell ref="L8:L9"/>
    <mergeCell ref="K18:K19"/>
    <mergeCell ref="K16:K17"/>
    <mergeCell ref="K14:K15"/>
    <mergeCell ref="K12:K13"/>
    <mergeCell ref="K10:K11"/>
    <mergeCell ref="K8:K9"/>
    <mergeCell ref="L18:L19"/>
    <mergeCell ref="L16:L17"/>
    <mergeCell ref="L14:L15"/>
    <mergeCell ref="L12:L13"/>
    <mergeCell ref="L10:L11"/>
    <mergeCell ref="M18:M19"/>
    <mergeCell ref="M10:M11"/>
    <mergeCell ref="M12:M13"/>
    <mergeCell ref="M14:M15"/>
    <mergeCell ref="M16:M17"/>
    <mergeCell ref="D3:G3"/>
    <mergeCell ref="D1:I2"/>
    <mergeCell ref="M8:M9"/>
    <mergeCell ref="A12:A13"/>
    <mergeCell ref="A1:B1"/>
    <mergeCell ref="A2:B2"/>
    <mergeCell ref="B8:B9"/>
    <mergeCell ref="B10:B11"/>
    <mergeCell ref="A8:A9"/>
    <mergeCell ref="A10:A11"/>
    <mergeCell ref="B4:B7"/>
    <mergeCell ref="A4:A7"/>
    <mergeCell ref="C4:C6"/>
    <mergeCell ref="D4:D6"/>
    <mergeCell ref="E4:E6"/>
    <mergeCell ref="G4:G6"/>
    <mergeCell ref="A18:A19"/>
    <mergeCell ref="B12:B13"/>
    <mergeCell ref="B14:B15"/>
    <mergeCell ref="B16:B17"/>
    <mergeCell ref="B18:B19"/>
    <mergeCell ref="A14:A15"/>
    <mergeCell ref="A16:A17"/>
    <mergeCell ref="L4:L6"/>
    <mergeCell ref="M4:M7"/>
    <mergeCell ref="I4:I6"/>
    <mergeCell ref="J4:J6"/>
    <mergeCell ref="K4:K6"/>
  </mergeCells>
  <phoneticPr fontId="0" type="noConversion"/>
  <conditionalFormatting sqref="I7:K7 C25">
    <cfRule type="cellIs" dxfId="0" priority="1" stopIfTrue="1" operator="notEqual">
      <formula>1</formula>
    </cfRule>
  </conditionalFormatting>
  <printOptions horizontalCentered="1"/>
  <pageMargins left="0.23622047244094491" right="0" top="0.47244094488188981" bottom="0" header="0" footer="0"/>
  <pageSetup paperSize="9" scale="92" orientation="landscape" horizontalDpi="300" verticalDpi="300" r:id="rId1"/>
  <headerFooter alignWithMargins="0">
    <oddHeader>&amp;Lנספח מספר 8, ב'</oddHeader>
    <oddFooter>&amp;L&amp;A</oddFoot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dc:creator>
  <cp:lastModifiedBy>Ido Marinov</cp:lastModifiedBy>
  <cp:lastPrinted>2021-06-03T08:00:19Z</cp:lastPrinted>
  <dcterms:created xsi:type="dcterms:W3CDTF">1998-04-12T06:27:49Z</dcterms:created>
  <dcterms:modified xsi:type="dcterms:W3CDTF">2026-08-04T09:38:08Z</dcterms:modified>
</cp:coreProperties>
</file>