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מכרזים\"/>
    </mc:Choice>
  </mc:AlternateContent>
  <xr:revisionPtr revIDLastSave="0" documentId="8_{EB58C560-5809-44F9-8313-C6CCF54802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.10.26" sheetId="13" r:id="rId1"/>
  </sheets>
  <definedNames>
    <definedName name="_xlnm.Print_Area" localSheetId="0">'22.10.26'!$A$1:$N$105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1" i="13" l="1"/>
  <c r="M102" i="13" s="1"/>
  <c r="M53" i="13"/>
  <c r="M54" i="13"/>
  <c r="M55" i="13"/>
  <c r="M56" i="13"/>
  <c r="M57" i="13"/>
  <c r="M58" i="13"/>
  <c r="M59" i="13"/>
  <c r="M60" i="13"/>
  <c r="M61" i="13"/>
  <c r="M62" i="13"/>
  <c r="M63" i="13"/>
  <c r="M64" i="13"/>
  <c r="M65" i="13"/>
  <c r="M66" i="13"/>
  <c r="M67" i="13"/>
  <c r="M68" i="13"/>
  <c r="M69" i="13"/>
  <c r="M70" i="13"/>
  <c r="M71" i="13"/>
  <c r="M72" i="13"/>
  <c r="M73" i="13"/>
  <c r="M74" i="13"/>
  <c r="M75" i="13"/>
  <c r="M76" i="13"/>
  <c r="M77" i="13"/>
  <c r="M78" i="13"/>
  <c r="M79" i="13"/>
  <c r="M80" i="13"/>
  <c r="M81" i="13"/>
  <c r="M82" i="13"/>
  <c r="M83" i="13"/>
  <c r="M84" i="13"/>
  <c r="M85" i="13"/>
  <c r="M86" i="13"/>
  <c r="M87" i="13"/>
  <c r="M88" i="13"/>
  <c r="M89" i="13"/>
  <c r="M90" i="13"/>
  <c r="M91" i="13"/>
  <c r="M92" i="13"/>
  <c r="M93" i="13"/>
  <c r="M94" i="13"/>
  <c r="M95" i="13"/>
  <c r="M96" i="13"/>
  <c r="M97" i="13"/>
  <c r="M52" i="13"/>
  <c r="M49" i="13"/>
  <c r="M48" i="13"/>
  <c r="M47" i="13"/>
  <c r="M42" i="13"/>
  <c r="M41" i="13"/>
  <c r="M40" i="13"/>
  <c r="M39" i="13"/>
  <c r="M38" i="13"/>
  <c r="M37" i="13"/>
  <c r="M36" i="13"/>
  <c r="M34" i="13"/>
  <c r="M32" i="13"/>
  <c r="M31" i="13"/>
  <c r="M30" i="13"/>
  <c r="M25" i="13"/>
  <c r="M6" i="13"/>
  <c r="M7" i="13"/>
  <c r="M23" i="13"/>
  <c r="M16" i="13"/>
  <c r="M17" i="13"/>
  <c r="M18" i="13"/>
  <c r="M19" i="13"/>
  <c r="M20" i="13"/>
  <c r="M21" i="13"/>
  <c r="M22" i="13"/>
  <c r="M15" i="13"/>
  <c r="M14" i="13"/>
  <c r="M13" i="13"/>
  <c r="M12" i="13"/>
  <c r="M11" i="13"/>
  <c r="M10" i="13"/>
  <c r="M9" i="13"/>
  <c r="M5" i="13"/>
  <c r="M98" i="13" l="1"/>
  <c r="M44" i="13"/>
  <c r="M50" i="13" l="1"/>
  <c r="M103" i="13" s="1"/>
  <c r="M104" i="13" s="1"/>
  <c r="M105" i="13" s="1"/>
</calcChain>
</file>

<file path=xl/sharedStrings.xml><?xml version="1.0" encoding="utf-8"?>
<sst xmlns="http://schemas.openxmlformats.org/spreadsheetml/2006/main" count="364" uniqueCount="205">
  <si>
    <t>ספ'</t>
  </si>
  <si>
    <t>אתר</t>
  </si>
  <si>
    <t>מערכת</t>
  </si>
  <si>
    <t>גלאים</t>
  </si>
  <si>
    <t>שם</t>
  </si>
  <si>
    <t>חדרים/לוחות</t>
  </si>
  <si>
    <t>סוג</t>
  </si>
  <si>
    <t>יצרן</t>
  </si>
  <si>
    <t>דגם</t>
  </si>
  <si>
    <t>ניר דוד</t>
  </si>
  <si>
    <t>גילוי</t>
  </si>
  <si>
    <t>Telefire</t>
  </si>
  <si>
    <t>גילוי/כיבוי</t>
  </si>
  <si>
    <t>ADR3000</t>
  </si>
  <si>
    <t>דור</t>
  </si>
  <si>
    <t>כיבוי</t>
  </si>
  <si>
    <t>Pyrochem</t>
  </si>
  <si>
    <t>PCI-70</t>
  </si>
  <si>
    <t>גילת</t>
  </si>
  <si>
    <t>מקום</t>
  </si>
  <si>
    <t>חדרה</t>
  </si>
  <si>
    <t>הנהלה</t>
  </si>
  <si>
    <t>בית דגן</t>
  </si>
  <si>
    <t>FDX5000</t>
  </si>
  <si>
    <t>גינוסר</t>
  </si>
  <si>
    <t>עכו</t>
  </si>
  <si>
    <t>חנניה</t>
  </si>
  <si>
    <t>שו"ט</t>
  </si>
  <si>
    <t>MB202</t>
  </si>
  <si>
    <t>TSA1000</t>
  </si>
  <si>
    <t>מעבדות</t>
  </si>
  <si>
    <t>פו"ט</t>
  </si>
  <si>
    <t>מחסן מרכזי</t>
  </si>
  <si>
    <t>מבנה 58</t>
  </si>
  <si>
    <t>מחסן גנזך</t>
  </si>
  <si>
    <t>מעבדת זבובים</t>
  </si>
  <si>
    <t>לוח חשמל דרומי</t>
  </si>
  <si>
    <t>גילו</t>
  </si>
  <si>
    <t>השפלה וההר</t>
  </si>
  <si>
    <t>מחוז</t>
  </si>
  <si>
    <t>פרמינגר</t>
  </si>
  <si>
    <t>מרכז הרצאות/הדרכות</t>
  </si>
  <si>
    <t>MB-208</t>
  </si>
  <si>
    <t xml:space="preserve">גילוי </t>
  </si>
  <si>
    <t>גלבוע</t>
  </si>
  <si>
    <t>מנדף</t>
  </si>
  <si>
    <t>מתזים</t>
  </si>
  <si>
    <t xml:space="preserve">אבקה יבשה </t>
  </si>
  <si>
    <t>אלפיין סיסטם</t>
  </si>
  <si>
    <t>1</t>
  </si>
  <si>
    <t>סה"כ פרק 01</t>
  </si>
  <si>
    <t xml:space="preserve">פרק 02 - אחזקת שבר ופרויקטים </t>
  </si>
  <si>
    <t>תת-פרק 2.1 - קריאת שירות</t>
  </si>
  <si>
    <t>2.1.1</t>
  </si>
  <si>
    <t>בקריה החקלאית</t>
  </si>
  <si>
    <t>קומפלט</t>
  </si>
  <si>
    <t>2.1.2</t>
  </si>
  <si>
    <t>במעגל חדרה/גדרה</t>
  </si>
  <si>
    <t>2.1.3</t>
  </si>
  <si>
    <t>מחוץ למעגל חדרה/גדרה</t>
  </si>
  <si>
    <t>סה"כ תת-פרק 2.1</t>
  </si>
  <si>
    <t>%</t>
  </si>
  <si>
    <t>2.2.1</t>
  </si>
  <si>
    <t>אחוז "רווח קבלני" תת-פרק 2.2</t>
  </si>
  <si>
    <t>יחידה</t>
  </si>
  <si>
    <t>כמות</t>
  </si>
  <si>
    <t>MA-1000</t>
  </si>
  <si>
    <t>MTECH</t>
  </si>
  <si>
    <t>PM</t>
  </si>
  <si>
    <t>פרק 01 - ביקורת תקופתית</t>
  </si>
  <si>
    <t>סה"כ, לפני מע"מ</t>
  </si>
  <si>
    <t>סה"כ תת-פרק 2.2 - רווח קבלני, בש"ח</t>
  </si>
  <si>
    <t>2.2.2</t>
  </si>
  <si>
    <t>הערות</t>
  </si>
  <si>
    <t>לא פעילה כעת</t>
  </si>
  <si>
    <t>כולל 3 רכזות משנה</t>
  </si>
  <si>
    <t>מיניסטריון / אולם שרתים</t>
  </si>
  <si>
    <t>מיניסטריון / לוחות</t>
  </si>
  <si>
    <t>מיניסטריון / מתזים</t>
  </si>
  <si>
    <t>מיניסטריון / מסעדה</t>
  </si>
  <si>
    <t>התחנה לחקר הסחף / משרדים</t>
  </si>
  <si>
    <t>התחנה לחקר הסחף / מחסן</t>
  </si>
  <si>
    <t>לשכה וטרינרית</t>
  </si>
  <si>
    <t>SAVER7000</t>
  </si>
  <si>
    <t>לול הוקעות</t>
  </si>
  <si>
    <t>יח'</t>
  </si>
  <si>
    <t>מצברי גיבוי 7 או 5 אמפר</t>
  </si>
  <si>
    <t>מפסק דו קוטבי</t>
  </si>
  <si>
    <t>חייגן למערכת גילוי האש</t>
  </si>
  <si>
    <t>פנל משנה</t>
  </si>
  <si>
    <t>גלאי עשן אזוריים כולל בסיס</t>
  </si>
  <si>
    <t>גלאי עשן אנלוגי כולל בסיס</t>
  </si>
  <si>
    <t>לחצן אש - אזורי</t>
  </si>
  <si>
    <t>לחצן אש אנלוגי - כתובתי</t>
  </si>
  <si>
    <t>לחצן ניפוץ מוגן מים</t>
  </si>
  <si>
    <t>מנורת סימון מקבילה לגלאי</t>
  </si>
  <si>
    <t>חיבור ברז F/S מערכת</t>
  </si>
  <si>
    <t>צופר פנימי כולל בסיס</t>
  </si>
  <si>
    <t>צופר פנימי + נצנץ</t>
  </si>
  <si>
    <t>יח' כתובת OUT מבוא</t>
  </si>
  <si>
    <t>יח' כתובת IN מוצא</t>
  </si>
  <si>
    <t>כרטיס RELAY</t>
  </si>
  <si>
    <t>כרטיס מוצא MA-OR</t>
  </si>
  <si>
    <t>כיבוי ללוח חשמל באירוסול</t>
  </si>
  <si>
    <t>כיבוי ללוח חשמל ב - FM-200</t>
  </si>
  <si>
    <t>מילוי גז FM-200</t>
  </si>
  <si>
    <t>טיפול במיכל כיבוי</t>
  </si>
  <si>
    <t>סט אטמים למיכל כיבוי</t>
  </si>
  <si>
    <t>לחצן כיבוי צהוב</t>
  </si>
  <si>
    <t>נק' חיווט למערכת גילוי אש</t>
  </si>
  <si>
    <t>נק' תשתית למערכת גילוי אש</t>
  </si>
  <si>
    <t>מטר תשתית ורטיקלית בכבל 5 זוג</t>
  </si>
  <si>
    <t>אינדיקציה ואינטגרציה למערכת הראשית</t>
  </si>
  <si>
    <t>קונזולה להתקנת גלאי חיצוני או בלוח</t>
  </si>
  <si>
    <t>ארון מוגן מים למיכל כיבוי</t>
  </si>
  <si>
    <t>חיבור מנדף</t>
  </si>
  <si>
    <t>גלאי גז 24V מוגן מים</t>
  </si>
  <si>
    <t>התקנה והפעלה של מערכת גילוי</t>
  </si>
  <si>
    <t>ביקורת מכון התקנים למערכת הגילוי עד 30 אביזר</t>
  </si>
  <si>
    <t>ביקורת מכון התקנים למערכת הגילוי עד 60 אביזר</t>
  </si>
  <si>
    <t>ביקורת מכון התקנים למערכת הגילוי עד 120 אביזר</t>
  </si>
  <si>
    <t>ביקורת מכון התקנים למערכת הגילוי עד 240 אביזר</t>
  </si>
  <si>
    <t>ק"ג</t>
  </si>
  <si>
    <t>מטר</t>
  </si>
  <si>
    <t>2.2.3</t>
  </si>
  <si>
    <t>2.2.4</t>
  </si>
  <si>
    <t>2.2.5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</si>
  <si>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</si>
  <si>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</si>
  <si>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</si>
  <si>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</si>
  <si>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</si>
  <si>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</si>
  <si>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</si>
  <si>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</si>
  <si>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</si>
  <si>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</si>
  <si>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</si>
  <si>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</si>
  <si>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</si>
  <si>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</si>
  <si>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</si>
  <si>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2.2.21</t>
  </si>
  <si>
    <t>2.2.22</t>
  </si>
  <si>
    <t>2.2.23</t>
  </si>
  <si>
    <t>2.2.24</t>
  </si>
  <si>
    <t>2.2.25</t>
  </si>
  <si>
    <t>2.2.26</t>
  </si>
  <si>
    <t>2.2.27</t>
  </si>
  <si>
    <t>2.2.28</t>
  </si>
  <si>
    <t>2.2.29</t>
  </si>
  <si>
    <t>2.2.30</t>
  </si>
  <si>
    <t>2.2.31</t>
  </si>
  <si>
    <t>2.2.32</t>
  </si>
  <si>
    <t>2.2.33</t>
  </si>
  <si>
    <t>2.2.34</t>
  </si>
  <si>
    <t>2.2.35</t>
  </si>
  <si>
    <t>2.2.36</t>
  </si>
  <si>
    <t>סה"כ תת-פרק 2.2</t>
  </si>
  <si>
    <t>2.3.1</t>
  </si>
  <si>
    <t>סה"כ, כולל מע"מ</t>
  </si>
  <si>
    <t>תת-פרק 2.2 - מחירון</t>
  </si>
  <si>
    <t>כולל מתזים</t>
  </si>
  <si>
    <t>כולל 13 רכזות משנה</t>
  </si>
  <si>
    <t>כולל 4 רכזות משנה</t>
  </si>
  <si>
    <t>חיפה</t>
  </si>
  <si>
    <t>מעגן שביט</t>
  </si>
  <si>
    <t>GUARD7</t>
  </si>
  <si>
    <t>כלבת</t>
  </si>
  <si>
    <t>PCI-140</t>
  </si>
  <si>
    <t>PCI-3</t>
  </si>
  <si>
    <t>AUSEL</t>
  </si>
  <si>
    <t>R103</t>
  </si>
  <si>
    <t>כולל חדר משאבות</t>
  </si>
  <si>
    <t>רכזת אש אזורית עד 16 אזורים</t>
  </si>
  <si>
    <t>רכזת אש אזורית עד 8 אזורים</t>
  </si>
  <si>
    <t>רכזת אש אנלוגית עד 126 כתובות</t>
  </si>
  <si>
    <t>רכזת אש אנלוגית עד 256 כתבות</t>
  </si>
  <si>
    <t>ספק כח לרכזת גילוי</t>
  </si>
  <si>
    <t>טיפול במיכל כיבוי עד 15 ק"ג</t>
  </si>
  <si>
    <t>טיפול במיכל כיבוי עד 30 ק"ג</t>
  </si>
  <si>
    <t>סט אטמים למיכל כיבוי עד 15 ק"ג</t>
  </si>
  <si>
    <t>סט אטמים למיכל כיבוי עד 30 ק"ג</t>
  </si>
  <si>
    <t>ח</t>
  </si>
  <si>
    <t>מכסה אנטי ואנדלי ללחצן גיילוי כיבוי</t>
  </si>
  <si>
    <t>2.2.37</t>
  </si>
  <si>
    <t>2.2.38</t>
  </si>
  <si>
    <t>2.2.39</t>
  </si>
  <si>
    <t>2.2.40</t>
  </si>
  <si>
    <t>2.2.41</t>
  </si>
  <si>
    <t>2.2.42</t>
  </si>
  <si>
    <t>2.2.43</t>
  </si>
  <si>
    <t>2.2.44</t>
  </si>
  <si>
    <t>2.2.45</t>
  </si>
  <si>
    <t>2.2.46</t>
  </si>
  <si>
    <r>
      <t xml:space="preserve">סה"כ פרק 02 </t>
    </r>
    <r>
      <rPr>
        <b/>
        <sz val="8"/>
        <color theme="1"/>
        <rFont val="Arial"/>
        <family val="2"/>
        <scheme val="minor"/>
      </rPr>
      <t>(M51 + M99 + M103)</t>
    </r>
  </si>
  <si>
    <t>אין להגיש הצעת מחיר בשורה זו</t>
  </si>
  <si>
    <t>יש להגיש אחוז ולא מחיר בש"ח. אחוז תקורה מקסימלי אפשרי - 8%</t>
  </si>
  <si>
    <r>
      <t xml:space="preserve">מכרז 05/2026 - אחזקת מע' גילוי וכיבוי אש - אומדן - </t>
    </r>
    <r>
      <rPr>
        <b/>
        <sz val="20"/>
        <color rgb="FFFF0000"/>
        <rFont val="Arial"/>
        <family val="2"/>
        <scheme val="minor"/>
      </rPr>
      <t>25/10/26</t>
    </r>
  </si>
  <si>
    <t>מחיר לפני מע"מ</t>
  </si>
  <si>
    <t>עלות לסך היחידות</t>
  </si>
  <si>
    <t>מחיר בסיס ליחידה</t>
  </si>
  <si>
    <t>מחיר מוצע ליחידה</t>
  </si>
  <si>
    <t>תת-פרק 2.3 - ציוד וחומרים אשר אינם מופיעים בתת פרק 2.2 לעיל</t>
  </si>
  <si>
    <t>סך עלות מוערכת לחומרים / ציוד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</si>
</sst>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₪&quot;\ * #,##0.00_ ;_ &quot;₪&quot;\ * \-#,##0.00_ ;_ &quot;₪&quot;\ * &quot;-&quot;??_ ;_ @_ "/>
    <numFmt numFmtId="164" formatCode="[$-1010000]d/m/yy;@"/>
    <numFmt numFmtId="165" formatCode="0.##%"/>
  </numFmts>
  <fonts count="20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1"/>
      <color rgb="FFFF0000"/>
      <name val="Arial"/>
      <family val="2"/>
      <scheme val="minor"/>
    </font>
    <font>
      <sz val="1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sz val="13"/>
      <name val="Arial"/>
      <family val="2"/>
      <scheme val="minor"/>
    </font>
    <font>
      <b/>
      <sz val="16"/>
      <color rgb="FFFF0000"/>
      <name val="Arial"/>
      <family val="2"/>
      <scheme val="minor"/>
    </font>
    <font>
      <b/>
      <sz val="13"/>
      <color rgb="FFFF0000"/>
      <name val="Arial"/>
      <family val="2"/>
      <scheme val="minor"/>
    </font>
    <font>
      <b/>
      <sz val="20"/>
      <color rgb="FFFF0000"/>
      <name val="Arial"/>
      <family val="2"/>
      <scheme val="minor"/>
    </font>
    <font>
      <sz val="8"/>
      <name val="Arial"/>
      <family val="2"/>
      <charset val="177"/>
      <scheme val="minor"/>
    </font>
    <font>
      <b/>
      <sz val="15"/>
      <color theme="1"/>
      <name val="Arial"/>
      <family val="2"/>
      <scheme val="minor"/>
    </font>
    <font>
      <sz val="15"/>
      <color theme="1"/>
      <name val="Arial"/>
      <family val="2"/>
      <scheme val="minor"/>
    </font>
    <font>
      <sz val="20"/>
      <color theme="1"/>
      <name val="Arial"/>
      <family val="2"/>
      <scheme val="minor"/>
    </font>
    <font>
      <b/>
      <sz val="20"/>
      <name val="Arial"/>
      <family val="2"/>
      <scheme val="minor"/>
    </font>
    <font>
      <b/>
      <sz val="8"/>
      <color theme="1"/>
      <name val="Arial"/>
      <family val="2"/>
      <scheme val="minor"/>
    </font>
    <font>
      <b/>
      <sz val="1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9FFCC"/>
        <bgColor indexed="64"/>
      </patternFill>
    </fill>
  </fills>
  <borders count="9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 style="thick">
        <color indexed="64"/>
      </right>
      <top style="medium">
        <color auto="1"/>
      </top>
      <bottom style="thick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auto="1"/>
      </right>
      <top/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auto="1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68">
    <xf numFmtId="0" fontId="0" fillId="0" borderId="0" xfId="0"/>
    <xf numFmtId="0" fontId="2" fillId="0" borderId="26" xfId="0" applyFont="1" applyBorder="1" applyAlignment="1">
      <alignment horizontal="center" vertical="center" wrapText="1" readingOrder="2"/>
    </xf>
    <xf numFmtId="0" fontId="2" fillId="3" borderId="5" xfId="0" applyFont="1" applyFill="1" applyBorder="1" applyAlignment="1">
      <alignment horizontal="center" vertical="center" wrapText="1" readingOrder="2"/>
    </xf>
    <xf numFmtId="0" fontId="2" fillId="0" borderId="28" xfId="0" applyFont="1" applyBorder="1" applyAlignment="1">
      <alignment horizontal="center" vertical="center" wrapText="1" readingOrder="2"/>
    </xf>
    <xf numFmtId="0" fontId="2" fillId="3" borderId="20" xfId="0" applyFont="1" applyFill="1" applyBorder="1" applyAlignment="1">
      <alignment horizontal="center" vertical="center" wrapText="1" readingOrder="2"/>
    </xf>
    <xf numFmtId="0" fontId="2" fillId="3" borderId="2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2" fillId="0" borderId="24" xfId="0" applyFont="1" applyBorder="1" applyAlignment="1">
      <alignment horizontal="center" vertical="center" wrapText="1" readingOrder="2"/>
    </xf>
    <xf numFmtId="0" fontId="2" fillId="3" borderId="5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 readingOrder="2"/>
    </xf>
    <xf numFmtId="0" fontId="2" fillId="0" borderId="32" xfId="0" applyFont="1" applyBorder="1" applyAlignment="1">
      <alignment horizontal="center" vertical="center" wrapText="1" readingOrder="2"/>
    </xf>
    <xf numFmtId="0" fontId="2" fillId="3" borderId="6" xfId="0" applyFont="1" applyFill="1" applyBorder="1" applyAlignment="1">
      <alignment horizontal="center" vertical="center" wrapText="1" readingOrder="2"/>
    </xf>
    <xf numFmtId="0" fontId="2" fillId="3" borderId="3" xfId="0" applyFont="1" applyFill="1" applyBorder="1" applyAlignment="1">
      <alignment horizontal="center" vertical="center" wrapText="1" readingOrder="2"/>
    </xf>
    <xf numFmtId="0" fontId="2" fillId="3" borderId="28" xfId="0" applyFont="1" applyFill="1" applyBorder="1" applyAlignment="1">
      <alignment horizontal="center" vertical="center" wrapText="1" readingOrder="2"/>
    </xf>
    <xf numFmtId="0" fontId="2" fillId="3" borderId="24" xfId="0" applyFont="1" applyFill="1" applyBorder="1" applyAlignment="1">
      <alignment horizontal="center" vertical="center" wrapText="1" readingOrder="2"/>
    </xf>
    <xf numFmtId="0" fontId="2" fillId="3" borderId="2" xfId="0" applyFont="1" applyFill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  <xf numFmtId="0" fontId="2" fillId="0" borderId="10" xfId="0" applyFont="1" applyBorder="1" applyAlignment="1">
      <alignment horizontal="center" vertical="center" wrapText="1" readingOrder="2"/>
    </xf>
    <xf numFmtId="0" fontId="2" fillId="0" borderId="6" xfId="0" applyFont="1" applyBorder="1" applyAlignment="1">
      <alignment horizontal="center" vertical="center" wrapText="1" readingOrder="2"/>
    </xf>
    <xf numFmtId="0" fontId="2" fillId="0" borderId="19" xfId="0" applyFont="1" applyBorder="1" applyAlignment="1">
      <alignment horizontal="center" vertical="center" wrapText="1" readingOrder="2"/>
    </xf>
    <xf numFmtId="3" fontId="4" fillId="0" borderId="0" xfId="0" applyNumberFormat="1" applyFont="1" applyAlignment="1">
      <alignment horizontal="center" vertical="center"/>
    </xf>
    <xf numFmtId="49" fontId="8" fillId="5" borderId="42" xfId="0" applyNumberFormat="1" applyFont="1" applyFill="1" applyBorder="1" applyAlignment="1">
      <alignment horizontal="center"/>
    </xf>
    <xf numFmtId="0" fontId="6" fillId="0" borderId="0" xfId="0" applyFont="1"/>
    <xf numFmtId="0" fontId="8" fillId="5" borderId="44" xfId="0" applyFont="1" applyFill="1" applyBorder="1"/>
    <xf numFmtId="0" fontId="8" fillId="5" borderId="45" xfId="0" applyFont="1" applyFill="1" applyBorder="1"/>
    <xf numFmtId="0" fontId="8" fillId="5" borderId="42" xfId="0" applyFont="1" applyFill="1" applyBorder="1" applyAlignment="1">
      <alignment horizontal="center"/>
    </xf>
    <xf numFmtId="0" fontId="9" fillId="0" borderId="0" xfId="0" applyFont="1"/>
    <xf numFmtId="0" fontId="0" fillId="0" borderId="18" xfId="0" applyBorder="1" applyAlignment="1">
      <alignment horizontal="center"/>
    </xf>
    <xf numFmtId="0" fontId="2" fillId="0" borderId="21" xfId="0" applyFont="1" applyBorder="1" applyAlignment="1">
      <alignment horizontal="center" vertical="center" wrapText="1" readingOrder="2"/>
    </xf>
    <xf numFmtId="0" fontId="2" fillId="0" borderId="36" xfId="0" applyFont="1" applyBorder="1" applyAlignment="1">
      <alignment horizontal="center" vertical="center" wrapText="1" readingOrder="2"/>
    </xf>
    <xf numFmtId="0" fontId="2" fillId="0" borderId="46" xfId="0" applyFont="1" applyBorder="1" applyAlignment="1">
      <alignment horizontal="center" vertical="center" wrapText="1" readingOrder="2"/>
    </xf>
    <xf numFmtId="0" fontId="2" fillId="3" borderId="49" xfId="0" applyFont="1" applyFill="1" applyBorder="1" applyAlignment="1">
      <alignment horizontal="center" vertical="center" wrapText="1" readingOrder="2"/>
    </xf>
    <xf numFmtId="0" fontId="2" fillId="0" borderId="49" xfId="0" applyFont="1" applyBorder="1" applyAlignment="1">
      <alignment horizontal="center" vertical="center" wrapText="1" readingOrder="2"/>
    </xf>
    <xf numFmtId="0" fontId="2" fillId="0" borderId="25" xfId="0" applyFont="1" applyBorder="1" applyAlignment="1">
      <alignment horizontal="center" vertical="center" wrapText="1" readingOrder="2"/>
    </xf>
    <xf numFmtId="0" fontId="8" fillId="5" borderId="42" xfId="0" applyFont="1" applyFill="1" applyBorder="1"/>
    <xf numFmtId="0" fontId="8" fillId="5" borderId="43" xfId="0" applyFont="1" applyFill="1" applyBorder="1"/>
    <xf numFmtId="0" fontId="2" fillId="0" borderId="22" xfId="0" applyFont="1" applyBorder="1" applyAlignment="1">
      <alignment horizontal="center" vertical="center" wrapText="1" readingOrder="2"/>
    </xf>
    <xf numFmtId="0" fontId="2" fillId="3" borderId="38" xfId="0" applyFont="1" applyFill="1" applyBorder="1" applyAlignment="1">
      <alignment horizontal="center" vertical="center" wrapText="1" readingOrder="2"/>
    </xf>
    <xf numFmtId="0" fontId="2" fillId="3" borderId="18" xfId="0" applyFont="1" applyFill="1" applyBorder="1" applyAlignment="1">
      <alignment horizontal="center" vertical="center" wrapText="1" readingOrder="2"/>
    </xf>
    <xf numFmtId="0" fontId="2" fillId="3" borderId="26" xfId="0" applyFont="1" applyFill="1" applyBorder="1" applyAlignment="1">
      <alignment horizontal="center" vertical="center" wrapText="1" readingOrder="2"/>
    </xf>
    <xf numFmtId="0" fontId="2" fillId="0" borderId="38" xfId="0" applyFont="1" applyBorder="1" applyAlignment="1">
      <alignment horizontal="center" vertical="center" wrapText="1" readingOrder="2"/>
    </xf>
    <xf numFmtId="0" fontId="2" fillId="0" borderId="14" xfId="0" applyFont="1" applyBorder="1" applyAlignment="1">
      <alignment horizontal="center" vertical="center" wrapText="1" readingOrder="2"/>
    </xf>
    <xf numFmtId="0" fontId="2" fillId="0" borderId="18" xfId="0" applyFont="1" applyBorder="1" applyAlignment="1">
      <alignment horizontal="center" vertical="center" wrapText="1" readingOrder="2"/>
    </xf>
    <xf numFmtId="0" fontId="2" fillId="3" borderId="15" xfId="0" applyFont="1" applyFill="1" applyBorder="1" applyAlignment="1">
      <alignment horizontal="center" vertical="center" wrapText="1" readingOrder="2"/>
    </xf>
    <xf numFmtId="0" fontId="2" fillId="3" borderId="12" xfId="0" applyFont="1" applyFill="1" applyBorder="1" applyAlignment="1">
      <alignment horizontal="center" vertical="center" wrapText="1" readingOrder="2"/>
    </xf>
    <xf numFmtId="3" fontId="0" fillId="0" borderId="3" xfId="0" applyNumberFormat="1" applyBorder="1" applyAlignment="1">
      <alignment horizont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 readingOrder="2"/>
    </xf>
    <xf numFmtId="0" fontId="2" fillId="3" borderId="11" xfId="0" applyFont="1" applyFill="1" applyBorder="1" applyAlignment="1">
      <alignment horizontal="center" vertical="center" wrapText="1" readingOrder="2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wrapText="1" readingOrder="2"/>
    </xf>
    <xf numFmtId="0" fontId="2" fillId="0" borderId="8" xfId="0" applyFont="1" applyBorder="1" applyAlignment="1">
      <alignment horizontal="center" vertical="center" wrapText="1" readingOrder="2"/>
    </xf>
    <xf numFmtId="0" fontId="2" fillId="0" borderId="50" xfId="0" applyFont="1" applyBorder="1" applyAlignment="1">
      <alignment horizontal="center" vertical="center" wrapText="1" readingOrder="2"/>
    </xf>
    <xf numFmtId="0" fontId="2" fillId="0" borderId="51" xfId="0" applyFont="1" applyBorder="1" applyAlignment="1">
      <alignment horizontal="center" vertical="center" wrapText="1" readingOrder="2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 readingOrder="2"/>
    </xf>
    <xf numFmtId="0" fontId="2" fillId="0" borderId="15" xfId="0" applyFont="1" applyBorder="1" applyAlignment="1">
      <alignment horizontal="center" vertical="center" wrapText="1" readingOrder="2"/>
    </xf>
    <xf numFmtId="0" fontId="2" fillId="0" borderId="12" xfId="0" applyFont="1" applyBorder="1" applyAlignment="1">
      <alignment horizontal="center" vertical="center" wrapText="1" readingOrder="2"/>
    </xf>
    <xf numFmtId="0" fontId="5" fillId="3" borderId="2" xfId="0" applyFont="1" applyFill="1" applyBorder="1" applyAlignment="1">
      <alignment horizontal="center" vertical="center" wrapText="1" readingOrder="2"/>
    </xf>
    <xf numFmtId="0" fontId="5" fillId="3" borderId="8" xfId="0" applyFont="1" applyFill="1" applyBorder="1" applyAlignment="1">
      <alignment horizontal="center" vertical="center" wrapText="1" readingOrder="2"/>
    </xf>
    <xf numFmtId="0" fontId="5" fillId="3" borderId="50" xfId="0" applyFont="1" applyFill="1" applyBorder="1" applyAlignment="1">
      <alignment horizontal="center" vertical="center" wrapText="1" readingOrder="2"/>
    </xf>
    <xf numFmtId="0" fontId="5" fillId="3" borderId="14" xfId="0" applyFont="1" applyFill="1" applyBorder="1" applyAlignment="1">
      <alignment horizontal="center" vertical="center" wrapText="1" readingOrder="2"/>
    </xf>
    <xf numFmtId="0" fontId="5" fillId="3" borderId="10" xfId="0" applyFont="1" applyFill="1" applyBorder="1" applyAlignment="1">
      <alignment horizontal="center" vertical="center" wrapText="1" readingOrder="2"/>
    </xf>
    <xf numFmtId="0" fontId="5" fillId="3" borderId="0" xfId="0" applyFont="1" applyFill="1" applyAlignment="1">
      <alignment horizontal="center" vertical="center"/>
    </xf>
    <xf numFmtId="0" fontId="1" fillId="8" borderId="4" xfId="0" applyFont="1" applyFill="1" applyBorder="1" applyAlignment="1">
      <alignment horizontal="center" vertical="center" wrapText="1" readingOrder="2"/>
    </xf>
    <xf numFmtId="49" fontId="1" fillId="8" borderId="41" xfId="0" applyNumberFormat="1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 readingOrder="2"/>
    </xf>
    <xf numFmtId="0" fontId="2" fillId="0" borderId="35" xfId="0" applyFont="1" applyBorder="1" applyAlignment="1">
      <alignment horizontal="center" vertical="center" wrapText="1" readingOrder="2"/>
    </xf>
    <xf numFmtId="0" fontId="2" fillId="0" borderId="18" xfId="0" applyFont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 readingOrder="2"/>
    </xf>
    <xf numFmtId="0" fontId="2" fillId="3" borderId="50" xfId="0" applyFont="1" applyFill="1" applyBorder="1" applyAlignment="1">
      <alignment horizontal="center" vertical="center" wrapText="1" readingOrder="2"/>
    </xf>
    <xf numFmtId="0" fontId="10" fillId="5" borderId="45" xfId="0" applyFont="1" applyFill="1" applyBorder="1"/>
    <xf numFmtId="0" fontId="8" fillId="5" borderId="74" xfId="0" applyFont="1" applyFill="1" applyBorder="1"/>
    <xf numFmtId="0" fontId="2" fillId="0" borderId="75" xfId="0" applyFont="1" applyBorder="1" applyAlignment="1">
      <alignment horizontal="center" vertical="center" wrapText="1" readingOrder="2"/>
    </xf>
    <xf numFmtId="0" fontId="2" fillId="0" borderId="76" xfId="0" applyFont="1" applyBorder="1" applyAlignment="1">
      <alignment horizontal="center" vertical="center" wrapText="1" readingOrder="2"/>
    </xf>
    <xf numFmtId="0" fontId="2" fillId="0" borderId="77" xfId="0" applyFont="1" applyBorder="1" applyAlignment="1">
      <alignment horizontal="center" vertical="center" wrapText="1" readingOrder="2"/>
    </xf>
    <xf numFmtId="0" fontId="2" fillId="3" borderId="79" xfId="0" applyFont="1" applyFill="1" applyBorder="1" applyAlignment="1">
      <alignment horizontal="center" vertical="center" wrapText="1" readingOrder="2"/>
    </xf>
    <xf numFmtId="0" fontId="2" fillId="3" borderId="80" xfId="0" applyFont="1" applyFill="1" applyBorder="1" applyAlignment="1">
      <alignment horizontal="center" vertical="center" wrapText="1" readingOrder="2"/>
    </xf>
    <xf numFmtId="0" fontId="5" fillId="3" borderId="81" xfId="0" applyFont="1" applyFill="1" applyBorder="1" applyAlignment="1">
      <alignment horizontal="center" vertical="center" wrapText="1" readingOrder="2"/>
    </xf>
    <xf numFmtId="0" fontId="2" fillId="3" borderId="82" xfId="0" applyFont="1" applyFill="1" applyBorder="1" applyAlignment="1">
      <alignment horizontal="center" vertical="center" wrapText="1" readingOrder="2"/>
    </xf>
    <xf numFmtId="0" fontId="2" fillId="0" borderId="79" xfId="0" applyFont="1" applyBorder="1" applyAlignment="1">
      <alignment horizontal="center" vertical="center" wrapText="1" readingOrder="2"/>
    </xf>
    <xf numFmtId="0" fontId="2" fillId="0" borderId="81" xfId="0" applyFont="1" applyBorder="1" applyAlignment="1">
      <alignment horizontal="center" vertical="center" wrapText="1" readingOrder="2"/>
    </xf>
    <xf numFmtId="0" fontId="2" fillId="0" borderId="82" xfId="0" applyFont="1" applyBorder="1" applyAlignment="1">
      <alignment horizontal="center" vertical="center" wrapText="1" readingOrder="2"/>
    </xf>
    <xf numFmtId="0" fontId="2" fillId="0" borderId="80" xfId="0" applyFont="1" applyBorder="1" applyAlignment="1">
      <alignment horizontal="center" vertical="center" wrapText="1" readingOrder="2"/>
    </xf>
    <xf numFmtId="0" fontId="2" fillId="3" borderId="75" xfId="0" applyFont="1" applyFill="1" applyBorder="1" applyAlignment="1">
      <alignment horizontal="center" vertical="center" wrapText="1" readingOrder="2"/>
    </xf>
    <xf numFmtId="3" fontId="0" fillId="0" borderId="80" xfId="0" applyNumberFormat="1" applyBorder="1" applyAlignment="1">
      <alignment horizontal="center"/>
    </xf>
    <xf numFmtId="0" fontId="2" fillId="0" borderId="85" xfId="0" applyFont="1" applyBorder="1" applyAlignment="1">
      <alignment horizontal="center" vertical="center" wrapText="1" readingOrder="2"/>
    </xf>
    <xf numFmtId="0" fontId="2" fillId="0" borderId="84" xfId="0" applyFont="1" applyBorder="1" applyAlignment="1">
      <alignment horizontal="center" vertical="center" wrapText="1" readingOrder="2"/>
    </xf>
    <xf numFmtId="0" fontId="5" fillId="3" borderId="18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 readingOrder="2"/>
    </xf>
    <xf numFmtId="0" fontId="5" fillId="3" borderId="3" xfId="0" applyFont="1" applyFill="1" applyBorder="1" applyAlignment="1">
      <alignment horizontal="center" vertical="center" wrapText="1" readingOrder="2"/>
    </xf>
    <xf numFmtId="0" fontId="5" fillId="3" borderId="80" xfId="0" applyFont="1" applyFill="1" applyBorder="1" applyAlignment="1">
      <alignment horizontal="center" vertical="center" wrapText="1" readingOrder="2"/>
    </xf>
    <xf numFmtId="0" fontId="5" fillId="3" borderId="32" xfId="0" applyFont="1" applyFill="1" applyBorder="1" applyAlignment="1">
      <alignment horizontal="center" vertical="center" wrapText="1" readingOrder="2"/>
    </xf>
    <xf numFmtId="0" fontId="5" fillId="3" borderId="46" xfId="0" applyFont="1" applyFill="1" applyBorder="1" applyAlignment="1">
      <alignment horizontal="center" vertical="center" wrapText="1" readingOrder="2"/>
    </xf>
    <xf numFmtId="0" fontId="5" fillId="3" borderId="14" xfId="0" applyFont="1" applyFill="1" applyBorder="1" applyAlignment="1">
      <alignment horizontal="center" vertical="center" wrapText="1"/>
    </xf>
    <xf numFmtId="0" fontId="5" fillId="3" borderId="51" xfId="0" applyFont="1" applyFill="1" applyBorder="1" applyAlignment="1">
      <alignment horizontal="center" vertical="center" wrapText="1" readingOrder="2"/>
    </xf>
    <xf numFmtId="0" fontId="0" fillId="3" borderId="38" xfId="0" applyFill="1" applyBorder="1" applyAlignment="1">
      <alignment horizontal="center"/>
    </xf>
    <xf numFmtId="0" fontId="0" fillId="3" borderId="49" xfId="0" applyFill="1" applyBorder="1" applyAlignment="1">
      <alignment horizontal="right"/>
    </xf>
    <xf numFmtId="3" fontId="0" fillId="3" borderId="6" xfId="0" applyNumberFormat="1" applyFill="1" applyBorder="1" applyAlignment="1">
      <alignment horizontal="center"/>
    </xf>
    <xf numFmtId="3" fontId="0" fillId="3" borderId="79" xfId="0" applyNumberFormat="1" applyFill="1" applyBorder="1" applyAlignment="1">
      <alignment horizontal="center"/>
    </xf>
    <xf numFmtId="0" fontId="0" fillId="3" borderId="50" xfId="0" applyFill="1" applyBorder="1" applyAlignment="1">
      <alignment horizontal="right"/>
    </xf>
    <xf numFmtId="0" fontId="0" fillId="3" borderId="13" xfId="0" applyFill="1" applyBorder="1" applyAlignment="1">
      <alignment horizontal="right"/>
    </xf>
    <xf numFmtId="0" fontId="0" fillId="3" borderId="65" xfId="0" applyFill="1" applyBorder="1" applyAlignment="1">
      <alignment horizontal="right"/>
    </xf>
    <xf numFmtId="0" fontId="0" fillId="3" borderId="61" xfId="0" applyFill="1" applyBorder="1" applyAlignment="1">
      <alignment horizontal="right"/>
    </xf>
    <xf numFmtId="0" fontId="0" fillId="0" borderId="38" xfId="0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79" xfId="0" applyNumberFormat="1" applyBorder="1" applyAlignment="1">
      <alignment horizontal="center"/>
    </xf>
    <xf numFmtId="0" fontId="0" fillId="0" borderId="33" xfId="0" applyBorder="1" applyAlignment="1">
      <alignment horizontal="center"/>
    </xf>
    <xf numFmtId="3" fontId="0" fillId="0" borderId="34" xfId="0" applyNumberFormat="1" applyBorder="1" applyAlignment="1">
      <alignment horizontal="center"/>
    </xf>
    <xf numFmtId="3" fontId="0" fillId="0" borderId="78" xfId="0" applyNumberFormat="1" applyBorder="1" applyAlignment="1">
      <alignment horizontal="center"/>
    </xf>
    <xf numFmtId="0" fontId="0" fillId="3" borderId="15" xfId="0" applyFill="1" applyBorder="1" applyAlignment="1">
      <alignment horizontal="center"/>
    </xf>
    <xf numFmtId="3" fontId="0" fillId="3" borderId="12" xfId="0" applyNumberFormat="1" applyFill="1" applyBorder="1" applyAlignment="1">
      <alignment horizontal="center"/>
    </xf>
    <xf numFmtId="3" fontId="0" fillId="3" borderId="75" xfId="0" applyNumberFormat="1" applyFill="1" applyBorder="1" applyAlignment="1">
      <alignment horizontal="center"/>
    </xf>
    <xf numFmtId="0" fontId="0" fillId="0" borderId="15" xfId="0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75" xfId="0" applyNumberFormat="1" applyBorder="1" applyAlignment="1">
      <alignment horizontal="center"/>
    </xf>
    <xf numFmtId="0" fontId="0" fillId="3" borderId="66" xfId="0" applyFill="1" applyBorder="1" applyAlignment="1">
      <alignment horizontal="right"/>
    </xf>
    <xf numFmtId="0" fontId="9" fillId="6" borderId="22" xfId="0" applyFont="1" applyFill="1" applyBorder="1" applyAlignment="1">
      <alignment horizontal="center" vertical="center"/>
    </xf>
    <xf numFmtId="0" fontId="9" fillId="6" borderId="21" xfId="0" applyFont="1" applyFill="1" applyBorder="1" applyAlignment="1">
      <alignment vertical="center"/>
    </xf>
    <xf numFmtId="0" fontId="9" fillId="6" borderId="23" xfId="0" applyFont="1" applyFill="1" applyBorder="1" applyAlignment="1">
      <alignment vertical="center"/>
    </xf>
    <xf numFmtId="0" fontId="9" fillId="6" borderId="22" xfId="0" applyFont="1" applyFill="1" applyBorder="1" applyAlignment="1">
      <alignment vertical="center"/>
    </xf>
    <xf numFmtId="0" fontId="9" fillId="6" borderId="19" xfId="0" applyFont="1" applyFill="1" applyBorder="1" applyAlignment="1">
      <alignment vertical="center"/>
    </xf>
    <xf numFmtId="0" fontId="9" fillId="6" borderId="76" xfId="0" applyFont="1" applyFill="1" applyBorder="1" applyAlignment="1">
      <alignment vertical="center"/>
    </xf>
    <xf numFmtId="3" fontId="0" fillId="3" borderId="65" xfId="0" applyNumberFormat="1" applyFill="1" applyBorder="1" applyAlignment="1">
      <alignment horizontal="center"/>
    </xf>
    <xf numFmtId="0" fontId="10" fillId="5" borderId="43" xfId="0" applyFont="1" applyFill="1" applyBorder="1"/>
    <xf numFmtId="4" fontId="5" fillId="3" borderId="6" xfId="0" applyNumberFormat="1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81" xfId="0" applyNumberFormat="1" applyBorder="1" applyAlignment="1">
      <alignment horizontal="center"/>
    </xf>
    <xf numFmtId="0" fontId="0" fillId="0" borderId="22" xfId="0" applyBorder="1"/>
    <xf numFmtId="0" fontId="0" fillId="0" borderId="19" xfId="0" applyBorder="1"/>
    <xf numFmtId="0" fontId="0" fillId="0" borderId="23" xfId="0" applyBorder="1"/>
    <xf numFmtId="0" fontId="0" fillId="0" borderId="76" xfId="0" applyBorder="1"/>
    <xf numFmtId="0" fontId="0" fillId="3" borderId="30" xfId="0" applyFill="1" applyBorder="1" applyAlignment="1">
      <alignment horizontal="center"/>
    </xf>
    <xf numFmtId="3" fontId="0" fillId="3" borderId="35" xfId="0" applyNumberFormat="1" applyFill="1" applyBorder="1" applyAlignment="1">
      <alignment horizontal="center"/>
    </xf>
    <xf numFmtId="3" fontId="0" fillId="3" borderId="31" xfId="0" applyNumberFormat="1" applyFill="1" applyBorder="1" applyAlignment="1">
      <alignment horizontal="center"/>
    </xf>
    <xf numFmtId="3" fontId="0" fillId="3" borderId="77" xfId="0" applyNumberFormat="1" applyFill="1" applyBorder="1" applyAlignment="1">
      <alignment horizontal="center"/>
    </xf>
    <xf numFmtId="0" fontId="9" fillId="6" borderId="42" xfId="0" applyFont="1" applyFill="1" applyBorder="1" applyAlignment="1">
      <alignment horizontal="center" vertical="center"/>
    </xf>
    <xf numFmtId="0" fontId="9" fillId="6" borderId="44" xfId="0" applyFont="1" applyFill="1" applyBorder="1" applyAlignment="1">
      <alignment vertical="center"/>
    </xf>
    <xf numFmtId="0" fontId="9" fillId="6" borderId="45" xfId="0" applyFont="1" applyFill="1" applyBorder="1" applyAlignment="1">
      <alignment vertical="center"/>
    </xf>
    <xf numFmtId="0" fontId="9" fillId="6" borderId="42" xfId="0" applyFont="1" applyFill="1" applyBorder="1" applyAlignment="1">
      <alignment vertical="center"/>
    </xf>
    <xf numFmtId="0" fontId="9" fillId="6" borderId="43" xfId="0" applyFont="1" applyFill="1" applyBorder="1" applyAlignment="1">
      <alignment vertical="center"/>
    </xf>
    <xf numFmtId="0" fontId="11" fillId="6" borderId="43" xfId="0" applyFont="1" applyFill="1" applyBorder="1" applyAlignment="1">
      <alignment vertical="center"/>
    </xf>
    <xf numFmtId="0" fontId="9" fillId="6" borderId="74" xfId="0" applyFont="1" applyFill="1" applyBorder="1" applyAlignment="1">
      <alignment vertical="center"/>
    </xf>
    <xf numFmtId="3" fontId="1" fillId="9" borderId="35" xfId="1" applyNumberFormat="1" applyFont="1" applyFill="1" applyBorder="1" applyAlignment="1">
      <alignment horizontal="center" vertical="center" wrapText="1" readingOrder="1"/>
    </xf>
    <xf numFmtId="0" fontId="14" fillId="3" borderId="15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3" fontId="14" fillId="3" borderId="0" xfId="1" applyNumberFormat="1" applyFont="1" applyFill="1" applyBorder="1" applyAlignment="1">
      <alignment horizontal="center" vertical="center" wrapText="1" readingOrder="1"/>
    </xf>
    <xf numFmtId="3" fontId="14" fillId="4" borderId="89" xfId="1" applyNumberFormat="1" applyFont="1" applyFill="1" applyBorder="1" applyAlignment="1">
      <alignment horizontal="center" vertical="center" wrapText="1" readingOrder="1"/>
    </xf>
    <xf numFmtId="0" fontId="14" fillId="3" borderId="75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5" fillId="0" borderId="47" xfId="0" applyFont="1" applyBorder="1" applyAlignment="1">
      <alignment horizontal="center"/>
    </xf>
    <xf numFmtId="0" fontId="15" fillId="0" borderId="30" xfId="0" applyFont="1" applyBorder="1"/>
    <xf numFmtId="0" fontId="15" fillId="0" borderId="35" xfId="0" applyFont="1" applyBorder="1"/>
    <xf numFmtId="0" fontId="15" fillId="0" borderId="31" xfId="0" applyFont="1" applyBorder="1"/>
    <xf numFmtId="3" fontId="14" fillId="4" borderId="19" xfId="1" applyNumberFormat="1" applyFont="1" applyFill="1" applyBorder="1" applyAlignment="1">
      <alignment horizontal="center" vertical="center" wrapText="1" readingOrder="1"/>
    </xf>
    <xf numFmtId="0" fontId="15" fillId="0" borderId="77" xfId="0" applyFont="1" applyBorder="1"/>
    <xf numFmtId="0" fontId="15" fillId="0" borderId="0" xfId="0" applyFont="1"/>
    <xf numFmtId="0" fontId="16" fillId="4" borderId="0" xfId="0" applyFont="1" applyFill="1"/>
    <xf numFmtId="0" fontId="16" fillId="2" borderId="16" xfId="0" applyFont="1" applyFill="1" applyBorder="1"/>
    <xf numFmtId="0" fontId="16" fillId="2" borderId="95" xfId="0" applyFont="1" applyFill="1" applyBorder="1"/>
    <xf numFmtId="0" fontId="16" fillId="2" borderId="7" xfId="0" applyFont="1" applyFill="1" applyBorder="1"/>
    <xf numFmtId="4" fontId="17" fillId="2" borderId="95" xfId="0" applyNumberFormat="1" applyFont="1" applyFill="1" applyBorder="1"/>
    <xf numFmtId="0" fontId="16" fillId="2" borderId="92" xfId="0" applyFont="1" applyFill="1" applyBorder="1"/>
    <xf numFmtId="0" fontId="16" fillId="2" borderId="58" xfId="0" applyFont="1" applyFill="1" applyBorder="1"/>
    <xf numFmtId="0" fontId="16" fillId="2" borderId="60" xfId="0" applyFont="1" applyFill="1" applyBorder="1"/>
    <xf numFmtId="0" fontId="16" fillId="2" borderId="70" xfId="0" applyFont="1" applyFill="1" applyBorder="1"/>
    <xf numFmtId="4" fontId="17" fillId="2" borderId="60" xfId="0" applyNumberFormat="1" applyFont="1" applyFill="1" applyBorder="1"/>
    <xf numFmtId="0" fontId="16" fillId="2" borderId="73" xfId="0" applyFont="1" applyFill="1" applyBorder="1"/>
    <xf numFmtId="0" fontId="2" fillId="3" borderId="27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 readingOrder="2"/>
    </xf>
    <xf numFmtId="0" fontId="2" fillId="3" borderId="36" xfId="0" applyFont="1" applyFill="1" applyBorder="1" applyAlignment="1">
      <alignment horizontal="center" vertical="center" wrapText="1" readingOrder="2"/>
    </xf>
    <xf numFmtId="0" fontId="2" fillId="3" borderId="30" xfId="0" applyFont="1" applyFill="1" applyBorder="1" applyAlignment="1">
      <alignment horizontal="center" vertical="center" wrapText="1" readingOrder="2"/>
    </xf>
    <xf numFmtId="0" fontId="2" fillId="3" borderId="35" xfId="0" applyFont="1" applyFill="1" applyBorder="1" applyAlignment="1">
      <alignment horizontal="center" vertical="center" wrapText="1" readingOrder="2"/>
    </xf>
    <xf numFmtId="0" fontId="2" fillId="3" borderId="77" xfId="0" applyFont="1" applyFill="1" applyBorder="1" applyAlignment="1">
      <alignment horizontal="center" vertical="center" wrapText="1" readingOrder="2"/>
    </xf>
    <xf numFmtId="0" fontId="0" fillId="3" borderId="38" xfId="0" quotePrefix="1" applyFill="1" applyBorder="1" applyAlignment="1">
      <alignment horizontal="center"/>
    </xf>
    <xf numFmtId="0" fontId="0" fillId="0" borderId="31" xfId="0" applyBorder="1"/>
    <xf numFmtId="3" fontId="2" fillId="3" borderId="0" xfId="0" applyNumberFormat="1" applyFont="1" applyFill="1" applyAlignment="1">
      <alignment horizontal="center" vertical="center"/>
    </xf>
    <xf numFmtId="3" fontId="5" fillId="3" borderId="23" xfId="1" applyNumberFormat="1" applyFont="1" applyFill="1" applyBorder="1" applyAlignment="1">
      <alignment horizontal="center" vertical="center" wrapText="1"/>
    </xf>
    <xf numFmtId="3" fontId="5" fillId="3" borderId="65" xfId="1" applyNumberFormat="1" applyFont="1" applyFill="1" applyBorder="1" applyAlignment="1">
      <alignment horizontal="center" vertical="center" wrapText="1"/>
    </xf>
    <xf numFmtId="3" fontId="2" fillId="3" borderId="29" xfId="0" applyNumberFormat="1" applyFont="1" applyFill="1" applyBorder="1" applyAlignment="1">
      <alignment horizontal="center" vertical="center"/>
    </xf>
    <xf numFmtId="3" fontId="2" fillId="3" borderId="31" xfId="0" applyNumberFormat="1" applyFont="1" applyFill="1" applyBorder="1" applyAlignment="1">
      <alignment horizontal="center" vertical="center"/>
    </xf>
    <xf numFmtId="3" fontId="5" fillId="3" borderId="29" xfId="1" applyNumberFormat="1" applyFont="1" applyFill="1" applyBorder="1" applyAlignment="1">
      <alignment horizontal="center" vertical="center" wrapText="1" readingOrder="1"/>
    </xf>
    <xf numFmtId="3" fontId="2" fillId="3" borderId="68" xfId="0" applyNumberFormat="1" applyFont="1" applyFill="1" applyBorder="1" applyAlignment="1">
      <alignment horizontal="center" vertical="center"/>
    </xf>
    <xf numFmtId="3" fontId="5" fillId="3" borderId="13" xfId="1" applyNumberFormat="1" applyFont="1" applyFill="1" applyBorder="1" applyAlignment="1">
      <alignment horizontal="center" vertical="center" wrapText="1" readingOrder="2"/>
    </xf>
    <xf numFmtId="3" fontId="5" fillId="3" borderId="13" xfId="1" applyNumberFormat="1" applyFont="1" applyFill="1" applyBorder="1" applyAlignment="1">
      <alignment horizontal="center" vertical="center" wrapText="1"/>
    </xf>
    <xf numFmtId="3" fontId="2" fillId="3" borderId="13" xfId="0" applyNumberFormat="1" applyFont="1" applyFill="1" applyBorder="1" applyAlignment="1">
      <alignment horizontal="center" vertical="center" readingOrder="2"/>
    </xf>
    <xf numFmtId="3" fontId="2" fillId="3" borderId="0" xfId="0" applyNumberFormat="1" applyFont="1" applyFill="1" applyAlignment="1">
      <alignment horizontal="center" vertical="center" readingOrder="2"/>
    </xf>
    <xf numFmtId="3" fontId="5" fillId="3" borderId="31" xfId="1" applyNumberFormat="1" applyFont="1" applyFill="1" applyBorder="1" applyAlignment="1">
      <alignment horizontal="center" vertical="center" wrapText="1"/>
    </xf>
    <xf numFmtId="3" fontId="2" fillId="3" borderId="13" xfId="0" applyNumberFormat="1" applyFont="1" applyFill="1" applyBorder="1" applyAlignment="1">
      <alignment horizontal="center" vertical="center" readingOrder="1"/>
    </xf>
    <xf numFmtId="3" fontId="2" fillId="3" borderId="13" xfId="1" applyNumberFormat="1" applyFont="1" applyFill="1" applyBorder="1" applyAlignment="1">
      <alignment horizontal="center" vertical="center" wrapText="1" readingOrder="1"/>
    </xf>
    <xf numFmtId="3" fontId="5" fillId="3" borderId="13" xfId="1" applyNumberFormat="1" applyFont="1" applyFill="1" applyBorder="1" applyAlignment="1">
      <alignment horizontal="center" vertical="center" wrapText="1" readingOrder="1"/>
    </xf>
    <xf numFmtId="3" fontId="5" fillId="3" borderId="68" xfId="0" applyNumberFormat="1" applyFont="1" applyFill="1" applyBorder="1" applyAlignment="1">
      <alignment horizontal="center" vertical="center" readingOrder="2"/>
    </xf>
    <xf numFmtId="3" fontId="4" fillId="3" borderId="6" xfId="0" applyNumberFormat="1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horizontal="center" vertical="center"/>
    </xf>
    <xf numFmtId="3" fontId="4" fillId="7" borderId="49" xfId="0" applyNumberFormat="1" applyFont="1" applyFill="1" applyBorder="1" applyAlignment="1">
      <alignment horizontal="center" vertical="center"/>
    </xf>
    <xf numFmtId="3" fontId="4" fillId="7" borderId="25" xfId="0" applyNumberFormat="1" applyFont="1" applyFill="1" applyBorder="1" applyAlignment="1">
      <alignment horizontal="center" vertical="center"/>
    </xf>
    <xf numFmtId="3" fontId="4" fillId="7" borderId="36" xfId="0" applyNumberFormat="1" applyFont="1" applyFill="1" applyBorder="1" applyAlignment="1">
      <alignment horizontal="center" vertical="center"/>
    </xf>
    <xf numFmtId="3" fontId="4" fillId="7" borderId="50" xfId="0" applyNumberFormat="1" applyFont="1" applyFill="1" applyBorder="1" applyAlignment="1">
      <alignment horizontal="center" vertical="center"/>
    </xf>
    <xf numFmtId="3" fontId="4" fillId="7" borderId="51" xfId="0" applyNumberFormat="1" applyFont="1" applyFill="1" applyBorder="1" applyAlignment="1">
      <alignment horizontal="center" vertical="center"/>
    </xf>
    <xf numFmtId="49" fontId="4" fillId="8" borderId="4" xfId="0" applyNumberFormat="1" applyFont="1" applyFill="1" applyBorder="1" applyAlignment="1">
      <alignment horizontal="center" vertical="center" wrapText="1"/>
    </xf>
    <xf numFmtId="49" fontId="19" fillId="8" borderId="71" xfId="0" applyNumberFormat="1" applyFont="1" applyFill="1" applyBorder="1" applyAlignment="1">
      <alignment horizontal="center" vertical="center"/>
    </xf>
    <xf numFmtId="3" fontId="2" fillId="3" borderId="59" xfId="0" applyNumberFormat="1" applyFont="1" applyFill="1" applyBorder="1" applyAlignment="1">
      <alignment horizontal="center" vertical="center"/>
    </xf>
    <xf numFmtId="3" fontId="5" fillId="3" borderId="19" xfId="1" applyNumberFormat="1" applyFont="1" applyFill="1" applyBorder="1" applyAlignment="1">
      <alignment horizontal="center" vertical="center" wrapText="1"/>
    </xf>
    <xf numFmtId="3" fontId="5" fillId="3" borderId="35" xfId="1" applyNumberFormat="1" applyFont="1" applyFill="1" applyBorder="1" applyAlignment="1">
      <alignment horizontal="center" vertical="center" wrapText="1"/>
    </xf>
    <xf numFmtId="3" fontId="5" fillId="3" borderId="6" xfId="1" applyNumberFormat="1" applyFont="1" applyFill="1" applyBorder="1" applyAlignment="1">
      <alignment horizontal="center" vertical="center" wrapText="1"/>
    </xf>
    <xf numFmtId="3" fontId="2" fillId="3" borderId="28" xfId="0" applyNumberFormat="1" applyFont="1" applyFill="1" applyBorder="1" applyAlignment="1">
      <alignment horizontal="center" vertical="center"/>
    </xf>
    <xf numFmtId="3" fontId="2" fillId="3" borderId="35" xfId="0" applyNumberFormat="1" applyFont="1" applyFill="1" applyBorder="1" applyAlignment="1">
      <alignment horizontal="center" vertical="center"/>
    </xf>
    <xf numFmtId="3" fontId="5" fillId="3" borderId="28" xfId="1" applyNumberFormat="1" applyFont="1" applyFill="1" applyBorder="1" applyAlignment="1">
      <alignment horizontal="center" vertical="center" wrapText="1" readingOrder="1"/>
    </xf>
    <xf numFmtId="3" fontId="2" fillId="3" borderId="10" xfId="0" applyNumberFormat="1" applyFont="1" applyFill="1" applyBorder="1" applyAlignment="1">
      <alignment horizontal="center" vertical="center"/>
    </xf>
    <xf numFmtId="3" fontId="5" fillId="3" borderId="3" xfId="1" applyNumberFormat="1" applyFont="1" applyFill="1" applyBorder="1" applyAlignment="1">
      <alignment horizontal="center" vertical="center" wrapText="1" readingOrder="2"/>
    </xf>
    <xf numFmtId="3" fontId="5" fillId="3" borderId="3" xfId="1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readingOrder="2"/>
    </xf>
    <xf numFmtId="3" fontId="2" fillId="3" borderId="12" xfId="0" applyNumberFormat="1" applyFont="1" applyFill="1" applyBorder="1" applyAlignment="1">
      <alignment horizontal="center" vertical="center" readingOrder="2"/>
    </xf>
    <xf numFmtId="3" fontId="2" fillId="3" borderId="3" xfId="0" applyNumberFormat="1" applyFont="1" applyFill="1" applyBorder="1" applyAlignment="1">
      <alignment horizontal="center" vertical="center" readingOrder="1"/>
    </xf>
    <xf numFmtId="3" fontId="2" fillId="3" borderId="3" xfId="1" applyNumberFormat="1" applyFont="1" applyFill="1" applyBorder="1" applyAlignment="1">
      <alignment horizontal="center" vertical="center" wrapText="1" readingOrder="1"/>
    </xf>
    <xf numFmtId="3" fontId="5" fillId="3" borderId="3" xfId="1" applyNumberFormat="1" applyFont="1" applyFill="1" applyBorder="1" applyAlignment="1">
      <alignment horizontal="center" vertical="center" wrapText="1" readingOrder="1"/>
    </xf>
    <xf numFmtId="3" fontId="5" fillId="3" borderId="10" xfId="0" applyNumberFormat="1" applyFont="1" applyFill="1" applyBorder="1" applyAlignment="1">
      <alignment horizontal="center" vertical="center" readingOrder="2"/>
    </xf>
    <xf numFmtId="3" fontId="0" fillId="0" borderId="84" xfId="0" applyNumberFormat="1" applyBorder="1" applyAlignment="1">
      <alignment horizontal="center"/>
    </xf>
    <xf numFmtId="3" fontId="0" fillId="3" borderId="13" xfId="0" applyNumberFormat="1" applyFill="1" applyBorder="1" applyAlignment="1">
      <alignment horizontal="center"/>
    </xf>
    <xf numFmtId="3" fontId="0" fillId="3" borderId="52" xfId="0" applyNumberFormat="1" applyFill="1" applyBorder="1" applyAlignment="1">
      <alignment horizontal="center"/>
    </xf>
    <xf numFmtId="3" fontId="4" fillId="3" borderId="34" xfId="0" applyNumberFormat="1" applyFont="1" applyFill="1" applyBorder="1" applyAlignment="1">
      <alignment horizontal="center" vertical="center"/>
    </xf>
    <xf numFmtId="3" fontId="4" fillId="7" borderId="32" xfId="0" applyNumberFormat="1" applyFont="1" applyFill="1" applyBorder="1" applyAlignment="1">
      <alignment horizontal="center" vertical="center"/>
    </xf>
    <xf numFmtId="9" fontId="4" fillId="3" borderId="51" xfId="0" applyNumberFormat="1" applyFont="1" applyFill="1" applyBorder="1" applyAlignment="1">
      <alignment horizontal="center" vertical="center"/>
    </xf>
    <xf numFmtId="4" fontId="5" fillId="3" borderId="10" xfId="0" applyNumberFormat="1" applyFont="1" applyFill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165" fontId="4" fillId="7" borderId="51" xfId="0" applyNumberFormat="1" applyFont="1" applyFill="1" applyBorder="1" applyAlignment="1">
      <alignment horizontal="center" vertical="center"/>
    </xf>
    <xf numFmtId="0" fontId="0" fillId="3" borderId="50" xfId="0" applyFill="1" applyBorder="1" applyAlignment="1">
      <alignment horizontal="right"/>
    </xf>
    <xf numFmtId="0" fontId="0" fillId="3" borderId="13" xfId="0" applyFill="1" applyBorder="1" applyAlignment="1">
      <alignment horizontal="right"/>
    </xf>
    <xf numFmtId="0" fontId="0" fillId="3" borderId="61" xfId="0" applyFill="1" applyBorder="1" applyAlignment="1">
      <alignment horizontal="right"/>
    </xf>
    <xf numFmtId="0" fontId="0" fillId="3" borderId="51" xfId="0" applyFill="1" applyBorder="1" applyAlignment="1">
      <alignment horizontal="right"/>
    </xf>
    <xf numFmtId="0" fontId="0" fillId="3" borderId="68" xfId="0" applyFill="1" applyBorder="1" applyAlignment="1">
      <alignment horizontal="right"/>
    </xf>
    <xf numFmtId="0" fontId="0" fillId="3" borderId="67" xfId="0" applyFill="1" applyBorder="1" applyAlignment="1">
      <alignment horizontal="right"/>
    </xf>
    <xf numFmtId="0" fontId="1" fillId="0" borderId="91" xfId="0" applyFont="1" applyBorder="1" applyAlignment="1">
      <alignment horizontal="right"/>
    </xf>
    <xf numFmtId="0" fontId="1" fillId="0" borderId="31" xfId="0" applyFont="1" applyBorder="1" applyAlignment="1">
      <alignment horizontal="right"/>
    </xf>
    <xf numFmtId="0" fontId="1" fillId="0" borderId="96" xfId="0" applyFont="1" applyBorder="1" applyAlignment="1">
      <alignment horizontal="right"/>
    </xf>
    <xf numFmtId="0" fontId="7" fillId="2" borderId="69" xfId="0" applyFont="1" applyFill="1" applyBorder="1" applyAlignment="1">
      <alignment horizontal="center" vertical="center"/>
    </xf>
    <xf numFmtId="0" fontId="7" fillId="2" borderId="70" xfId="0" applyFont="1" applyFill="1" applyBorder="1" applyAlignment="1">
      <alignment horizontal="center" vertical="center"/>
    </xf>
    <xf numFmtId="0" fontId="7" fillId="2" borderId="93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 readingOrder="2"/>
    </xf>
    <xf numFmtId="0" fontId="5" fillId="3" borderId="56" xfId="0" applyFont="1" applyFill="1" applyBorder="1" applyAlignment="1">
      <alignment horizontal="center" vertical="center" wrapText="1" readingOrder="2"/>
    </xf>
    <xf numFmtId="3" fontId="5" fillId="3" borderId="88" xfId="0" applyNumberFormat="1" applyFont="1" applyFill="1" applyBorder="1" applyAlignment="1">
      <alignment horizontal="center" vertical="center" readingOrder="2"/>
    </xf>
    <xf numFmtId="3" fontId="5" fillId="3" borderId="86" xfId="0" applyNumberFormat="1" applyFont="1" applyFill="1" applyBorder="1" applyAlignment="1">
      <alignment horizontal="center" vertical="center" readingOrder="2"/>
    </xf>
    <xf numFmtId="3" fontId="5" fillId="3" borderId="10" xfId="0" applyNumberFormat="1" applyFont="1" applyFill="1" applyBorder="1" applyAlignment="1">
      <alignment horizontal="center" vertical="center" readingOrder="2"/>
    </xf>
    <xf numFmtId="3" fontId="5" fillId="3" borderId="56" xfId="0" applyNumberFormat="1" applyFont="1" applyFill="1" applyBorder="1" applyAlignment="1">
      <alignment horizontal="center" vertical="center" readingOrder="2"/>
    </xf>
    <xf numFmtId="0" fontId="2" fillId="0" borderId="81" xfId="0" applyFont="1" applyBorder="1" applyAlignment="1">
      <alignment horizontal="center" vertical="center" wrapText="1" readingOrder="2"/>
    </xf>
    <xf numFmtId="0" fontId="2" fillId="0" borderId="83" xfId="0" applyFont="1" applyBorder="1" applyAlignment="1">
      <alignment horizontal="center" vertical="center" wrapText="1" readingOrder="2"/>
    </xf>
    <xf numFmtId="0" fontId="5" fillId="3" borderId="81" xfId="0" applyFont="1" applyFill="1" applyBorder="1" applyAlignment="1">
      <alignment horizontal="center" vertical="center" wrapText="1" readingOrder="2"/>
    </xf>
    <xf numFmtId="0" fontId="5" fillId="3" borderId="83" xfId="0" applyFont="1" applyFill="1" applyBorder="1" applyAlignment="1">
      <alignment horizontal="center" vertical="center" wrapText="1" readingOrder="2"/>
    </xf>
    <xf numFmtId="0" fontId="1" fillId="8" borderId="72" xfId="0" applyFont="1" applyFill="1" applyBorder="1" applyAlignment="1">
      <alignment horizontal="center" vertical="center" wrapText="1" readingOrder="2"/>
    </xf>
    <xf numFmtId="0" fontId="1" fillId="8" borderId="73" xfId="0" applyFont="1" applyFill="1" applyBorder="1" applyAlignment="1">
      <alignment horizontal="center" vertical="center" wrapText="1" readingOrder="2"/>
    </xf>
    <xf numFmtId="0" fontId="2" fillId="0" borderId="80" xfId="0" applyFont="1" applyBorder="1" applyAlignment="1">
      <alignment horizontal="center" vertical="center" wrapText="1" readingOrder="2"/>
    </xf>
    <xf numFmtId="3" fontId="2" fillId="3" borderId="35" xfId="1" applyNumberFormat="1" applyFont="1" applyFill="1" applyBorder="1" applyAlignment="1">
      <alignment horizontal="center" vertical="center" readingOrder="1"/>
    </xf>
    <xf numFmtId="3" fontId="2" fillId="3" borderId="12" xfId="1" applyNumberFormat="1" applyFont="1" applyFill="1" applyBorder="1" applyAlignment="1">
      <alignment horizontal="center" vertical="center" readingOrder="1"/>
    </xf>
    <xf numFmtId="3" fontId="2" fillId="3" borderId="6" xfId="1" applyNumberFormat="1" applyFont="1" applyFill="1" applyBorder="1" applyAlignment="1">
      <alignment horizontal="center" vertical="center" readingOrder="1"/>
    </xf>
    <xf numFmtId="0" fontId="2" fillId="0" borderId="77" xfId="0" applyFont="1" applyBorder="1" applyAlignment="1">
      <alignment horizontal="center" vertical="center" wrapText="1" readingOrder="2"/>
    </xf>
    <xf numFmtId="0" fontId="2" fillId="0" borderId="75" xfId="0" applyFont="1" applyBorder="1" applyAlignment="1">
      <alignment horizontal="center" vertical="center" wrapText="1" readingOrder="2"/>
    </xf>
    <xf numFmtId="0" fontId="2" fillId="0" borderId="79" xfId="0" applyFont="1" applyBorder="1" applyAlignment="1">
      <alignment horizontal="center" vertical="center" wrapText="1" readingOrder="2"/>
    </xf>
    <xf numFmtId="3" fontId="4" fillId="7" borderId="36" xfId="0" applyNumberFormat="1" applyFont="1" applyFill="1" applyBorder="1" applyAlignment="1">
      <alignment horizontal="center" vertical="center"/>
    </xf>
    <xf numFmtId="3" fontId="4" fillId="7" borderId="11" xfId="0" applyNumberFormat="1" applyFont="1" applyFill="1" applyBorder="1" applyAlignment="1">
      <alignment horizontal="center" vertical="center"/>
    </xf>
    <xf numFmtId="3" fontId="4" fillId="7" borderId="49" xfId="0" applyNumberFormat="1" applyFont="1" applyFill="1" applyBorder="1" applyAlignment="1">
      <alignment horizontal="center" vertical="center"/>
    </xf>
    <xf numFmtId="3" fontId="4" fillId="7" borderId="50" xfId="0" applyNumberFormat="1" applyFont="1" applyFill="1" applyBorder="1" applyAlignment="1">
      <alignment horizontal="center" vertical="center"/>
    </xf>
    <xf numFmtId="3" fontId="4" fillId="7" borderId="51" xfId="0" applyNumberFormat="1" applyFont="1" applyFill="1" applyBorder="1" applyAlignment="1">
      <alignment horizontal="center" vertical="center"/>
    </xf>
    <xf numFmtId="3" fontId="4" fillId="7" borderId="85" xfId="0" applyNumberFormat="1" applyFont="1" applyFill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7" fillId="0" borderId="70" xfId="0" applyFont="1" applyBorder="1" applyAlignment="1">
      <alignment horizontal="center" vertical="center"/>
    </xf>
    <xf numFmtId="3" fontId="5" fillId="3" borderId="91" xfId="1" applyNumberFormat="1" applyFont="1" applyFill="1" applyBorder="1" applyAlignment="1">
      <alignment horizontal="center" vertical="center" wrapText="1"/>
    </xf>
    <xf numFmtId="3" fontId="5" fillId="3" borderId="86" xfId="1" applyNumberFormat="1" applyFont="1" applyFill="1" applyBorder="1" applyAlignment="1">
      <alignment horizontal="center" vertical="center" wrapText="1"/>
    </xf>
    <xf numFmtId="3" fontId="5" fillId="3" borderId="35" xfId="1" applyNumberFormat="1" applyFont="1" applyFill="1" applyBorder="1" applyAlignment="1">
      <alignment horizontal="center" vertical="center" wrapText="1"/>
    </xf>
    <xf numFmtId="3" fontId="5" fillId="3" borderId="56" xfId="1" applyNumberFormat="1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55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3" fontId="2" fillId="3" borderId="88" xfId="0" applyNumberFormat="1" applyFont="1" applyFill="1" applyBorder="1" applyAlignment="1">
      <alignment horizontal="center" vertical="center" readingOrder="1"/>
    </xf>
    <xf numFmtId="3" fontId="2" fillId="3" borderId="86" xfId="0" applyNumberFormat="1" applyFont="1" applyFill="1" applyBorder="1" applyAlignment="1">
      <alignment horizontal="center" vertical="center" readingOrder="1"/>
    </xf>
    <xf numFmtId="3" fontId="2" fillId="3" borderId="10" xfId="0" applyNumberFormat="1" applyFont="1" applyFill="1" applyBorder="1" applyAlignment="1">
      <alignment horizontal="center" vertical="center" readingOrder="1"/>
    </xf>
    <xf numFmtId="3" fontId="2" fillId="3" borderId="56" xfId="0" applyNumberFormat="1" applyFont="1" applyFill="1" applyBorder="1" applyAlignment="1">
      <alignment horizontal="center" vertical="center" readingOrder="1"/>
    </xf>
    <xf numFmtId="0" fontId="2" fillId="0" borderId="14" xfId="0" applyFont="1" applyBorder="1" applyAlignment="1">
      <alignment horizontal="center" vertical="center" wrapText="1" readingOrder="2"/>
    </xf>
    <xf numFmtId="0" fontId="2" fillId="0" borderId="55" xfId="0" applyFont="1" applyBorder="1" applyAlignment="1">
      <alignment horizontal="center" vertical="center" wrapText="1" readingOrder="2"/>
    </xf>
    <xf numFmtId="0" fontId="2" fillId="0" borderId="10" xfId="0" applyFont="1" applyBorder="1" applyAlignment="1">
      <alignment horizontal="center" vertical="center" wrapText="1" readingOrder="2"/>
    </xf>
    <xf numFmtId="0" fontId="2" fillId="0" borderId="56" xfId="0" applyFont="1" applyBorder="1" applyAlignment="1">
      <alignment horizontal="center" vertical="center" wrapText="1" readingOrder="2"/>
    </xf>
    <xf numFmtId="0" fontId="2" fillId="0" borderId="30" xfId="0" applyFont="1" applyBorder="1" applyAlignment="1">
      <alignment horizontal="center" vertical="center" wrapText="1" readingOrder="2"/>
    </xf>
    <xf numFmtId="0" fontId="2" fillId="0" borderId="35" xfId="0" applyFont="1" applyBorder="1" applyAlignment="1">
      <alignment horizontal="center" vertical="center" wrapText="1" readingOrder="2"/>
    </xf>
    <xf numFmtId="0" fontId="2" fillId="0" borderId="2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14" fillId="0" borderId="54" xfId="0" applyFont="1" applyBorder="1" applyAlignment="1">
      <alignment horizontal="center"/>
    </xf>
    <xf numFmtId="0" fontId="14" fillId="0" borderId="63" xfId="0" applyFont="1" applyBorder="1" applyAlignment="1">
      <alignment horizontal="center"/>
    </xf>
    <xf numFmtId="0" fontId="14" fillId="0" borderId="64" xfId="0" applyFont="1" applyBorder="1" applyAlignment="1">
      <alignment horizontal="center"/>
    </xf>
    <xf numFmtId="0" fontId="7" fillId="2" borderId="9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0" fontId="0" fillId="0" borderId="51" xfId="0" applyBorder="1" applyAlignment="1">
      <alignment horizontal="right"/>
    </xf>
    <xf numFmtId="0" fontId="0" fillId="0" borderId="68" xfId="0" applyBorder="1" applyAlignment="1">
      <alignment horizontal="right"/>
    </xf>
    <xf numFmtId="0" fontId="1" fillId="0" borderId="37" xfId="0" applyFont="1" applyBorder="1" applyAlignment="1">
      <alignment horizontal="right"/>
    </xf>
    <xf numFmtId="0" fontId="1" fillId="0" borderId="23" xfId="0" applyFont="1" applyBorder="1" applyAlignment="1">
      <alignment horizontal="right"/>
    </xf>
    <xf numFmtId="0" fontId="1" fillId="0" borderId="90" xfId="0" applyFont="1" applyBorder="1" applyAlignment="1">
      <alignment horizontal="right"/>
    </xf>
    <xf numFmtId="0" fontId="0" fillId="3" borderId="49" xfId="0" applyFill="1" applyBorder="1" applyAlignment="1">
      <alignment horizontal="right"/>
    </xf>
    <xf numFmtId="0" fontId="0" fillId="3" borderId="65" xfId="0" applyFill="1" applyBorder="1" applyAlignment="1">
      <alignment horizontal="right"/>
    </xf>
    <xf numFmtId="0" fontId="0" fillId="3" borderId="66" xfId="0" applyFill="1" applyBorder="1" applyAlignment="1">
      <alignment horizontal="right"/>
    </xf>
    <xf numFmtId="0" fontId="14" fillId="3" borderId="15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0" fillId="0" borderId="49" xfId="0" applyBorder="1" applyAlignment="1">
      <alignment horizontal="right"/>
    </xf>
    <xf numFmtId="0" fontId="0" fillId="0" borderId="65" xfId="0" applyBorder="1" applyAlignment="1">
      <alignment horizontal="right"/>
    </xf>
    <xf numFmtId="0" fontId="0" fillId="0" borderId="66" xfId="0" applyBorder="1" applyAlignment="1">
      <alignment horizontal="right"/>
    </xf>
    <xf numFmtId="0" fontId="0" fillId="0" borderId="50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61" xfId="0" applyBorder="1" applyAlignment="1">
      <alignment horizontal="right"/>
    </xf>
    <xf numFmtId="0" fontId="0" fillId="0" borderId="46" xfId="0" applyBorder="1" applyAlignment="1">
      <alignment horizontal="right"/>
    </xf>
    <xf numFmtId="0" fontId="0" fillId="0" borderId="52" xfId="0" applyBorder="1" applyAlignment="1">
      <alignment horizontal="right"/>
    </xf>
    <xf numFmtId="0" fontId="0" fillId="0" borderId="62" xfId="0" applyBorder="1" applyAlignment="1">
      <alignment horizontal="right"/>
    </xf>
    <xf numFmtId="0" fontId="5" fillId="3" borderId="14" xfId="0" applyFont="1" applyFill="1" applyBorder="1" applyAlignment="1">
      <alignment horizontal="center" vertical="center" wrapText="1"/>
    </xf>
    <xf numFmtId="0" fontId="5" fillId="3" borderId="55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 readingOrder="2"/>
    </xf>
    <xf numFmtId="0" fontId="5" fillId="3" borderId="84" xfId="0" applyFont="1" applyFill="1" applyBorder="1" applyAlignment="1">
      <alignment horizontal="center" vertical="center" wrapText="1" readingOrder="2"/>
    </xf>
    <xf numFmtId="0" fontId="1" fillId="0" borderId="87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40" xfId="0" applyFont="1" applyBorder="1" applyAlignment="1">
      <alignment horizontal="right"/>
    </xf>
    <xf numFmtId="3" fontId="2" fillId="3" borderId="3" xfId="1" applyNumberFormat="1" applyFont="1" applyFill="1" applyBorder="1" applyAlignment="1">
      <alignment horizontal="center" vertical="center" readingOrder="1"/>
    </xf>
    <xf numFmtId="0" fontId="2" fillId="0" borderId="1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readingOrder="2"/>
    </xf>
    <xf numFmtId="0" fontId="2" fillId="0" borderId="18" xfId="0" applyFont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  <xf numFmtId="3" fontId="2" fillId="3" borderId="13" xfId="0" applyNumberFormat="1" applyFont="1" applyFill="1" applyBorder="1" applyAlignment="1">
      <alignment horizontal="center" vertical="center"/>
    </xf>
    <xf numFmtId="3" fontId="2" fillId="3" borderId="3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 readingOrder="2"/>
    </xf>
    <xf numFmtId="0" fontId="5" fillId="3" borderId="14" xfId="0" applyFont="1" applyFill="1" applyBorder="1" applyAlignment="1">
      <alignment horizontal="center" vertical="center" wrapText="1" readingOrder="2"/>
    </xf>
    <xf numFmtId="0" fontId="5" fillId="3" borderId="55" xfId="0" applyFont="1" applyFill="1" applyBorder="1" applyAlignment="1">
      <alignment horizontal="center" vertical="center" wrapText="1" readingOrder="2"/>
    </xf>
    <xf numFmtId="0" fontId="2" fillId="0" borderId="50" xfId="0" applyFont="1" applyBorder="1" applyAlignment="1">
      <alignment horizontal="center" vertical="center" wrapText="1" readingOrder="2"/>
    </xf>
    <xf numFmtId="0" fontId="2" fillId="0" borderId="51" xfId="0" applyFont="1" applyBorder="1" applyAlignment="1">
      <alignment horizontal="center" vertical="center" wrapText="1" readingOrder="2"/>
    </xf>
    <xf numFmtId="3" fontId="2" fillId="3" borderId="13" xfId="1" applyNumberFormat="1" applyFont="1" applyFill="1" applyBorder="1" applyAlignment="1">
      <alignment horizontal="center" vertical="center" readingOrder="1"/>
    </xf>
    <xf numFmtId="0" fontId="1" fillId="8" borderId="16" xfId="0" applyFont="1" applyFill="1" applyBorder="1" applyAlignment="1">
      <alignment horizontal="center" vertical="center" wrapText="1" readingOrder="2"/>
    </xf>
    <xf numFmtId="0" fontId="1" fillId="8" borderId="17" xfId="0" applyFont="1" applyFill="1" applyBorder="1" applyAlignment="1">
      <alignment horizontal="center" vertical="center" wrapText="1" readingOrder="2"/>
    </xf>
    <xf numFmtId="0" fontId="1" fillId="8" borderId="1" xfId="0" applyFont="1" applyFill="1" applyBorder="1" applyAlignment="1">
      <alignment horizontal="center" vertical="center" wrapText="1" readingOrder="2"/>
    </xf>
    <xf numFmtId="0" fontId="1" fillId="8" borderId="53" xfId="0" applyFont="1" applyFill="1" applyBorder="1" applyAlignment="1">
      <alignment horizontal="center" vertical="center" wrapText="1" readingOrder="2"/>
    </xf>
    <xf numFmtId="0" fontId="1" fillId="8" borderId="48" xfId="0" applyFont="1" applyFill="1" applyBorder="1" applyAlignment="1">
      <alignment horizontal="center" vertical="center" wrapText="1" readingOrder="2"/>
    </xf>
    <xf numFmtId="0" fontId="1" fillId="8" borderId="57" xfId="0" applyFont="1" applyFill="1" applyBorder="1" applyAlignment="1">
      <alignment horizontal="center" vertical="center" wrapText="1" readingOrder="2"/>
    </xf>
    <xf numFmtId="0" fontId="1" fillId="8" borderId="58" xfId="0" applyFont="1" applyFill="1" applyBorder="1" applyAlignment="1">
      <alignment horizontal="center" vertical="center" wrapText="1" readingOrder="2"/>
    </xf>
    <xf numFmtId="0" fontId="1" fillId="8" borderId="59" xfId="0" applyFont="1" applyFill="1" applyBorder="1" applyAlignment="1">
      <alignment horizontal="center" vertical="center" wrapText="1" readingOrder="2"/>
    </xf>
    <xf numFmtId="0" fontId="1" fillId="8" borderId="60" xfId="0" applyFont="1" applyFill="1" applyBorder="1" applyAlignment="1">
      <alignment horizontal="center" vertical="center" wrapText="1" readingOrder="2"/>
    </xf>
    <xf numFmtId="164" fontId="1" fillId="8" borderId="7" xfId="0" applyNumberFormat="1" applyFont="1" applyFill="1" applyBorder="1" applyAlignment="1">
      <alignment horizontal="center" vertical="center" wrapText="1" readingOrder="2"/>
    </xf>
    <xf numFmtId="0" fontId="2" fillId="0" borderId="27" xfId="0" applyFont="1" applyBorder="1" applyAlignment="1">
      <alignment horizontal="center" vertical="center" wrapText="1" readingOrder="2"/>
    </xf>
    <xf numFmtId="0" fontId="2" fillId="0" borderId="84" xfId="0" applyFont="1" applyBorder="1" applyAlignment="1">
      <alignment horizontal="center" vertical="center" wrapText="1" readingOrder="2"/>
    </xf>
    <xf numFmtId="0" fontId="2" fillId="0" borderId="9" xfId="0" applyFont="1" applyBorder="1" applyAlignment="1">
      <alignment horizontal="center" vertical="center" wrapText="1" readingOrder="2"/>
    </xf>
    <xf numFmtId="0" fontId="2" fillId="0" borderId="5" xfId="0" applyFont="1" applyBorder="1" applyAlignment="1">
      <alignment horizontal="center" vertical="center" wrapText="1" readingOrder="2"/>
    </xf>
    <xf numFmtId="0" fontId="2" fillId="0" borderId="3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 readingOrder="2"/>
    </xf>
    <xf numFmtId="0" fontId="2" fillId="0" borderId="38" xfId="0" applyFont="1" applyBorder="1" applyAlignment="1">
      <alignment horizontal="center" vertical="center" wrapText="1" readingOrder="2"/>
    </xf>
    <xf numFmtId="0" fontId="2" fillId="0" borderId="12" xfId="0" applyFont="1" applyBorder="1" applyAlignment="1">
      <alignment horizontal="center" vertical="center" wrapText="1" readingOrder="2"/>
    </xf>
    <xf numFmtId="0" fontId="2" fillId="0" borderId="6" xfId="0" applyFont="1" applyBorder="1" applyAlignment="1">
      <alignment horizontal="center" vertical="center" wrapText="1" readingOrder="2"/>
    </xf>
    <xf numFmtId="3" fontId="2" fillId="3" borderId="91" xfId="1" applyNumberFormat="1" applyFont="1" applyFill="1" applyBorder="1" applyAlignment="1">
      <alignment horizontal="center" vertical="center" readingOrder="1"/>
    </xf>
    <xf numFmtId="3" fontId="2" fillId="3" borderId="87" xfId="1" applyNumberFormat="1" applyFont="1" applyFill="1" applyBorder="1" applyAlignment="1">
      <alignment horizontal="center" vertical="center" readingOrder="1"/>
    </xf>
    <xf numFmtId="3" fontId="2" fillId="3" borderId="97" xfId="1" applyNumberFormat="1" applyFont="1" applyFill="1" applyBorder="1" applyAlignment="1">
      <alignment horizontal="center" vertical="center" readingOrder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99FFCC"/>
      <color rgb="FF00FF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0415C-D281-4239-86C8-2039A152F387}">
  <dimension ref="A1:N106"/>
  <sheetViews>
    <sheetView rightToLeft="1" tabSelected="1" view="pageBreakPreview" zoomScaleNormal="100" zoomScaleSheetLayoutView="100" workbookViewId="0">
      <pane ySplit="3" topLeftCell="A4" activePane="bottomLeft" state="frozen"/>
      <selection pane="bottomLeft" activeCell="L101" sqref="L101"/>
    </sheetView>
  </sheetViews>
  <sheetFormatPr defaultColWidth="44.296875" defaultRowHeight="13.8" x14ac:dyDescent="0.25"/>
  <cols>
    <col min="1" max="1" width="5.796875" style="6" bestFit="1" customWidth="1"/>
    <col min="2" max="2" width="11.19921875" style="6" customWidth="1"/>
    <col min="3" max="3" width="26.59765625" style="6" customWidth="1"/>
    <col min="4" max="4" width="5.796875" style="6" customWidth="1"/>
    <col min="5" max="5" width="10.296875" style="6" customWidth="1"/>
    <col min="6" max="6" width="10.19921875" style="6" customWidth="1"/>
    <col min="7" max="7" width="13.19921875" style="6" customWidth="1"/>
    <col min="8" max="8" width="5.69921875" style="6" customWidth="1"/>
    <col min="9" max="9" width="7.09765625" style="6" customWidth="1"/>
    <col min="10" max="10" width="5.69921875" style="6" customWidth="1"/>
    <col min="11" max="11" width="13.5" style="9" customWidth="1"/>
    <col min="12" max="12" width="16.59765625" style="9" customWidth="1"/>
    <col min="13" max="13" width="18.5" style="23" customWidth="1"/>
    <col min="14" max="14" width="50.69921875" style="6" bestFit="1" customWidth="1"/>
    <col min="15" max="16384" width="44.296875" style="6"/>
  </cols>
  <sheetData>
    <row r="1" spans="1:14" ht="25.2" thickBot="1" x14ac:dyDescent="0.3">
      <c r="A1" s="276" t="s">
        <v>198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</row>
    <row r="2" spans="1:14" ht="14.4" thickTop="1" x14ac:dyDescent="0.25">
      <c r="A2" s="344" t="s">
        <v>0</v>
      </c>
      <c r="B2" s="346" t="s">
        <v>1</v>
      </c>
      <c r="C2" s="346"/>
      <c r="D2" s="346"/>
      <c r="E2" s="346" t="s">
        <v>2</v>
      </c>
      <c r="F2" s="346"/>
      <c r="G2" s="346"/>
      <c r="H2" s="347" t="s">
        <v>3</v>
      </c>
      <c r="I2" s="349" t="s">
        <v>64</v>
      </c>
      <c r="J2" s="351" t="s">
        <v>65</v>
      </c>
      <c r="K2" s="353" t="s">
        <v>199</v>
      </c>
      <c r="L2" s="353"/>
      <c r="M2" s="353"/>
      <c r="N2" s="261" t="s">
        <v>73</v>
      </c>
    </row>
    <row r="3" spans="1:14" ht="28.2" thickBot="1" x14ac:dyDescent="0.3">
      <c r="A3" s="345"/>
      <c r="B3" s="75" t="s">
        <v>19</v>
      </c>
      <c r="C3" s="75" t="s">
        <v>4</v>
      </c>
      <c r="D3" s="75" t="s">
        <v>5</v>
      </c>
      <c r="E3" s="75" t="s">
        <v>6</v>
      </c>
      <c r="F3" s="75" t="s">
        <v>7</v>
      </c>
      <c r="G3" s="75" t="s">
        <v>8</v>
      </c>
      <c r="H3" s="348"/>
      <c r="I3" s="350"/>
      <c r="J3" s="352"/>
      <c r="K3" s="76" t="s">
        <v>201</v>
      </c>
      <c r="L3" s="212" t="s">
        <v>202</v>
      </c>
      <c r="M3" s="213" t="s">
        <v>200</v>
      </c>
      <c r="N3" s="262"/>
    </row>
    <row r="4" spans="1:14" s="25" customFormat="1" ht="22.2" thickTop="1" thickBot="1" x14ac:dyDescent="0.45">
      <c r="A4" s="24" t="s">
        <v>49</v>
      </c>
      <c r="B4" s="26" t="s">
        <v>69</v>
      </c>
      <c r="C4" s="27"/>
      <c r="D4" s="27"/>
      <c r="E4" s="27"/>
      <c r="F4" s="27"/>
      <c r="G4" s="27"/>
      <c r="H4" s="27"/>
      <c r="I4" s="37"/>
      <c r="J4" s="38"/>
      <c r="K4" s="27"/>
      <c r="L4" s="27"/>
      <c r="M4" s="82"/>
      <c r="N4" s="83"/>
    </row>
    <row r="5" spans="1:14" ht="15" thickTop="1" thickBot="1" x14ac:dyDescent="0.3">
      <c r="A5" s="49">
        <v>1</v>
      </c>
      <c r="B5" s="56" t="s">
        <v>24</v>
      </c>
      <c r="C5" s="57" t="s">
        <v>24</v>
      </c>
      <c r="D5" s="57">
        <v>5</v>
      </c>
      <c r="E5" s="57" t="s">
        <v>12</v>
      </c>
      <c r="F5" s="57" t="s">
        <v>67</v>
      </c>
      <c r="G5" s="57" t="s">
        <v>66</v>
      </c>
      <c r="H5" s="58">
        <v>15</v>
      </c>
      <c r="I5" s="67" t="s">
        <v>55</v>
      </c>
      <c r="J5" s="68">
        <v>2</v>
      </c>
      <c r="K5" s="189">
        <v>1000</v>
      </c>
      <c r="L5" s="207"/>
      <c r="M5" s="214">
        <f>L5*J5</f>
        <v>0</v>
      </c>
      <c r="N5" s="84" t="s">
        <v>74</v>
      </c>
    </row>
    <row r="6" spans="1:14" ht="14.4" thickBot="1" x14ac:dyDescent="0.3">
      <c r="A6" s="50">
        <v>2</v>
      </c>
      <c r="B6" s="65" t="s">
        <v>9</v>
      </c>
      <c r="C6" s="66" t="s">
        <v>9</v>
      </c>
      <c r="D6" s="66">
        <v>13</v>
      </c>
      <c r="E6" s="66" t="s">
        <v>12</v>
      </c>
      <c r="F6" s="66" t="s">
        <v>67</v>
      </c>
      <c r="G6" s="66" t="s">
        <v>66</v>
      </c>
      <c r="H6" s="31">
        <v>23</v>
      </c>
      <c r="I6" s="39" t="s">
        <v>55</v>
      </c>
      <c r="J6" s="22">
        <v>2</v>
      </c>
      <c r="K6" s="190">
        <v>1000</v>
      </c>
      <c r="L6" s="208"/>
      <c r="M6" s="215">
        <f>L6*J6</f>
        <v>0</v>
      </c>
      <c r="N6" s="85"/>
    </row>
    <row r="7" spans="1:14" ht="15" customHeight="1" x14ac:dyDescent="0.25">
      <c r="A7" s="282">
        <v>3</v>
      </c>
      <c r="B7" s="295" t="s">
        <v>44</v>
      </c>
      <c r="C7" s="354" t="s">
        <v>44</v>
      </c>
      <c r="D7" s="12">
        <v>11</v>
      </c>
      <c r="E7" s="12" t="s">
        <v>12</v>
      </c>
      <c r="F7" s="12" t="s">
        <v>11</v>
      </c>
      <c r="G7" s="12" t="s">
        <v>13</v>
      </c>
      <c r="H7" s="32">
        <v>200</v>
      </c>
      <c r="I7" s="293" t="s">
        <v>55</v>
      </c>
      <c r="J7" s="294">
        <v>2</v>
      </c>
      <c r="K7" s="278">
        <v>4000</v>
      </c>
      <c r="L7" s="270"/>
      <c r="M7" s="280">
        <f>L7*J7</f>
        <v>0</v>
      </c>
      <c r="N7" s="267" t="s">
        <v>162</v>
      </c>
    </row>
    <row r="8" spans="1:14" ht="14.4" thickBot="1" x14ac:dyDescent="0.3">
      <c r="A8" s="283"/>
      <c r="B8" s="297"/>
      <c r="C8" s="355"/>
      <c r="D8" s="13"/>
      <c r="E8" s="13" t="s">
        <v>46</v>
      </c>
      <c r="F8" s="13"/>
      <c r="G8" s="13"/>
      <c r="H8" s="33"/>
      <c r="I8" s="290"/>
      <c r="J8" s="292"/>
      <c r="K8" s="279"/>
      <c r="L8" s="275"/>
      <c r="M8" s="281"/>
      <c r="N8" s="258"/>
    </row>
    <row r="9" spans="1:14" s="7" customFormat="1" ht="14.4" thickBot="1" x14ac:dyDescent="0.3">
      <c r="A9" s="52">
        <v>4</v>
      </c>
      <c r="B9" s="11" t="s">
        <v>14</v>
      </c>
      <c r="C9" s="2" t="s">
        <v>14</v>
      </c>
      <c r="D9" s="2">
        <v>15</v>
      </c>
      <c r="E9" s="2" t="s">
        <v>10</v>
      </c>
      <c r="F9" s="2" t="s">
        <v>67</v>
      </c>
      <c r="G9" s="2" t="s">
        <v>66</v>
      </c>
      <c r="H9" s="34">
        <v>90</v>
      </c>
      <c r="I9" s="40" t="s">
        <v>55</v>
      </c>
      <c r="J9" s="14">
        <v>2</v>
      </c>
      <c r="K9" s="191">
        <v>15000</v>
      </c>
      <c r="L9" s="208"/>
      <c r="M9" s="217">
        <f t="shared" ref="M9:M15" si="0">L9*J9</f>
        <v>0</v>
      </c>
      <c r="N9" s="87" t="s">
        <v>163</v>
      </c>
    </row>
    <row r="10" spans="1:14" ht="14.4" thickBot="1" x14ac:dyDescent="0.3">
      <c r="A10" s="55">
        <v>5</v>
      </c>
      <c r="B10" s="5" t="s">
        <v>25</v>
      </c>
      <c r="C10" s="17" t="s">
        <v>27</v>
      </c>
      <c r="D10" s="17">
        <v>1</v>
      </c>
      <c r="E10" s="17" t="s">
        <v>12</v>
      </c>
      <c r="F10" s="17" t="s">
        <v>67</v>
      </c>
      <c r="G10" s="17" t="s">
        <v>66</v>
      </c>
      <c r="H10" s="80">
        <v>80</v>
      </c>
      <c r="I10" s="42" t="s">
        <v>55</v>
      </c>
      <c r="J10" s="16">
        <v>2</v>
      </c>
      <c r="K10" s="192">
        <v>2000</v>
      </c>
      <c r="L10" s="208"/>
      <c r="M10" s="218">
        <f t="shared" si="0"/>
        <v>0</v>
      </c>
      <c r="N10" s="90" t="s">
        <v>75</v>
      </c>
    </row>
    <row r="11" spans="1:14" ht="14.4" thickBot="1" x14ac:dyDescent="0.3">
      <c r="A11" s="51">
        <v>6</v>
      </c>
      <c r="B11" s="181" t="s">
        <v>165</v>
      </c>
      <c r="C11" s="182" t="s">
        <v>166</v>
      </c>
      <c r="D11" s="182">
        <v>1</v>
      </c>
      <c r="E11" s="182" t="s">
        <v>10</v>
      </c>
      <c r="F11" s="17" t="s">
        <v>67</v>
      </c>
      <c r="G11" s="17" t="s">
        <v>66</v>
      </c>
      <c r="H11" s="183">
        <v>20</v>
      </c>
      <c r="I11" s="184" t="s">
        <v>55</v>
      </c>
      <c r="J11" s="185">
        <v>2</v>
      </c>
      <c r="K11" s="193">
        <v>2000</v>
      </c>
      <c r="L11" s="208"/>
      <c r="M11" s="219">
        <f t="shared" si="0"/>
        <v>0</v>
      </c>
      <c r="N11" s="186"/>
    </row>
    <row r="12" spans="1:14" ht="14.4" thickBot="1" x14ac:dyDescent="0.3">
      <c r="A12" s="50">
        <v>7</v>
      </c>
      <c r="B12" s="65" t="s">
        <v>26</v>
      </c>
      <c r="C12" s="66" t="s">
        <v>26</v>
      </c>
      <c r="D12" s="66">
        <v>6</v>
      </c>
      <c r="E12" s="66" t="s">
        <v>12</v>
      </c>
      <c r="F12" s="4" t="s">
        <v>67</v>
      </c>
      <c r="G12" s="4" t="s">
        <v>66</v>
      </c>
      <c r="H12" s="31">
        <v>40</v>
      </c>
      <c r="I12" s="39" t="s">
        <v>55</v>
      </c>
      <c r="J12" s="22">
        <v>2</v>
      </c>
      <c r="K12" s="190">
        <v>2000</v>
      </c>
      <c r="L12" s="208"/>
      <c r="M12" s="215">
        <f t="shared" si="0"/>
        <v>0</v>
      </c>
      <c r="N12" s="85"/>
    </row>
    <row r="13" spans="1:14" ht="14.4" thickBot="1" x14ac:dyDescent="0.3">
      <c r="A13" s="52">
        <v>8</v>
      </c>
      <c r="B13" s="59" t="s">
        <v>20</v>
      </c>
      <c r="C13" s="60" t="s">
        <v>21</v>
      </c>
      <c r="D13" s="60">
        <v>1</v>
      </c>
      <c r="E13" s="60" t="s">
        <v>10</v>
      </c>
      <c r="F13" s="2" t="s">
        <v>67</v>
      </c>
      <c r="G13" s="2" t="s">
        <v>66</v>
      </c>
      <c r="H13" s="35">
        <v>80</v>
      </c>
      <c r="I13" s="43" t="s">
        <v>55</v>
      </c>
      <c r="J13" s="21">
        <v>2</v>
      </c>
      <c r="K13" s="191">
        <v>2500</v>
      </c>
      <c r="L13" s="208"/>
      <c r="M13" s="217">
        <f t="shared" si="0"/>
        <v>0</v>
      </c>
      <c r="N13" s="91" t="s">
        <v>75</v>
      </c>
    </row>
    <row r="14" spans="1:14" ht="14.25" customHeight="1" x14ac:dyDescent="0.25">
      <c r="A14" s="55">
        <v>9</v>
      </c>
      <c r="B14" s="295" t="s">
        <v>22</v>
      </c>
      <c r="C14" s="10" t="s">
        <v>76</v>
      </c>
      <c r="D14" s="10">
        <v>2</v>
      </c>
      <c r="E14" s="10"/>
      <c r="F14" s="10" t="s">
        <v>67</v>
      </c>
      <c r="G14" s="10" t="s">
        <v>66</v>
      </c>
      <c r="H14" s="36">
        <v>90</v>
      </c>
      <c r="I14" s="1" t="s">
        <v>55</v>
      </c>
      <c r="J14" s="3">
        <v>2</v>
      </c>
      <c r="K14" s="194">
        <v>10000</v>
      </c>
      <c r="L14" s="209"/>
      <c r="M14" s="220">
        <f t="shared" si="0"/>
        <v>0</v>
      </c>
      <c r="N14" s="93"/>
    </row>
    <row r="15" spans="1:14" x14ac:dyDescent="0.25">
      <c r="A15" s="54">
        <v>10</v>
      </c>
      <c r="B15" s="296"/>
      <c r="C15" s="62" t="s">
        <v>77</v>
      </c>
      <c r="D15" s="62">
        <v>7</v>
      </c>
      <c r="E15" s="62" t="s">
        <v>15</v>
      </c>
      <c r="F15" s="62"/>
      <c r="G15" s="62"/>
      <c r="H15" s="64"/>
      <c r="I15" s="44" t="s">
        <v>55</v>
      </c>
      <c r="J15" s="20">
        <v>2</v>
      </c>
      <c r="K15" s="195">
        <v>2000</v>
      </c>
      <c r="L15" s="210"/>
      <c r="M15" s="221">
        <f t="shared" si="0"/>
        <v>0</v>
      </c>
      <c r="N15" s="92"/>
    </row>
    <row r="16" spans="1:14" x14ac:dyDescent="0.25">
      <c r="A16" s="53">
        <v>11</v>
      </c>
      <c r="B16" s="296"/>
      <c r="C16" s="61" t="s">
        <v>78</v>
      </c>
      <c r="D16" s="61"/>
      <c r="E16" s="61"/>
      <c r="F16" s="61"/>
      <c r="G16" s="61"/>
      <c r="H16" s="63">
        <v>300</v>
      </c>
      <c r="I16" s="45" t="s">
        <v>55</v>
      </c>
      <c r="J16" s="19">
        <v>2</v>
      </c>
      <c r="K16" s="196">
        <v>4500</v>
      </c>
      <c r="L16" s="210"/>
      <c r="M16" s="222">
        <f t="shared" ref="M16:M22" si="1">L16*J16</f>
        <v>0</v>
      </c>
      <c r="N16" s="94" t="s">
        <v>173</v>
      </c>
    </row>
    <row r="17" spans="1:14" x14ac:dyDescent="0.25">
      <c r="A17" s="53">
        <v>12</v>
      </c>
      <c r="B17" s="296"/>
      <c r="C17" s="61" t="s">
        <v>79</v>
      </c>
      <c r="D17" s="61">
        <v>1</v>
      </c>
      <c r="E17" s="61" t="s">
        <v>45</v>
      </c>
      <c r="F17" s="61" t="s">
        <v>171</v>
      </c>
      <c r="G17" s="61" t="s">
        <v>172</v>
      </c>
      <c r="H17" s="63"/>
      <c r="I17" s="45" t="s">
        <v>55</v>
      </c>
      <c r="J17" s="19">
        <v>2</v>
      </c>
      <c r="K17" s="196">
        <v>2500</v>
      </c>
      <c r="L17" s="210"/>
      <c r="M17" s="222">
        <f t="shared" si="1"/>
        <v>0</v>
      </c>
      <c r="N17" s="94"/>
    </row>
    <row r="18" spans="1:14" x14ac:dyDescent="0.25">
      <c r="A18" s="53">
        <v>13</v>
      </c>
      <c r="B18" s="296"/>
      <c r="C18" s="61" t="s">
        <v>38</v>
      </c>
      <c r="D18" s="61">
        <v>15</v>
      </c>
      <c r="E18" s="61" t="s">
        <v>12</v>
      </c>
      <c r="F18" s="61" t="s">
        <v>67</v>
      </c>
      <c r="G18" s="61" t="s">
        <v>23</v>
      </c>
      <c r="H18" s="63">
        <v>160</v>
      </c>
      <c r="I18" s="45" t="s">
        <v>55</v>
      </c>
      <c r="J18" s="19">
        <v>2</v>
      </c>
      <c r="K18" s="197">
        <v>5000</v>
      </c>
      <c r="L18" s="210"/>
      <c r="M18" s="223">
        <f t="shared" si="1"/>
        <v>0</v>
      </c>
      <c r="N18" s="94" t="s">
        <v>75</v>
      </c>
    </row>
    <row r="19" spans="1:14" s="7" customFormat="1" x14ac:dyDescent="0.25">
      <c r="A19" s="53">
        <v>14</v>
      </c>
      <c r="B19" s="296"/>
      <c r="C19" s="18" t="s">
        <v>80</v>
      </c>
      <c r="D19" s="18">
        <v>1</v>
      </c>
      <c r="E19" s="18" t="s">
        <v>43</v>
      </c>
      <c r="F19" s="18" t="s">
        <v>11</v>
      </c>
      <c r="G19" s="18" t="s">
        <v>13</v>
      </c>
      <c r="H19" s="81">
        <v>30</v>
      </c>
      <c r="I19" s="41" t="s">
        <v>55</v>
      </c>
      <c r="J19" s="15">
        <v>2</v>
      </c>
      <c r="K19" s="198">
        <v>1000</v>
      </c>
      <c r="L19" s="210"/>
      <c r="M19" s="224">
        <f t="shared" si="1"/>
        <v>0</v>
      </c>
      <c r="N19" s="88"/>
    </row>
    <row r="20" spans="1:14" s="7" customFormat="1" ht="14.4" thickBot="1" x14ac:dyDescent="0.3">
      <c r="A20" s="49">
        <v>15</v>
      </c>
      <c r="B20" s="297"/>
      <c r="C20" s="57" t="s">
        <v>81</v>
      </c>
      <c r="D20" s="57">
        <v>1</v>
      </c>
      <c r="E20" s="57"/>
      <c r="F20" s="18" t="s">
        <v>11</v>
      </c>
      <c r="G20" s="57" t="s">
        <v>167</v>
      </c>
      <c r="H20" s="58">
        <v>10</v>
      </c>
      <c r="I20" s="46" t="s">
        <v>55</v>
      </c>
      <c r="J20" s="47">
        <v>2</v>
      </c>
      <c r="K20" s="199">
        <v>1000</v>
      </c>
      <c r="L20" s="210"/>
      <c r="M20" s="225">
        <f t="shared" si="1"/>
        <v>0</v>
      </c>
      <c r="N20" s="95"/>
    </row>
    <row r="21" spans="1:14" x14ac:dyDescent="0.25">
      <c r="A21" s="51">
        <v>16</v>
      </c>
      <c r="B21" s="295" t="s">
        <v>18</v>
      </c>
      <c r="C21" s="12" t="s">
        <v>39</v>
      </c>
      <c r="D21" s="12">
        <v>4</v>
      </c>
      <c r="E21" s="12" t="s">
        <v>12</v>
      </c>
      <c r="F21" s="12" t="s">
        <v>67</v>
      </c>
      <c r="G21" s="12" t="s">
        <v>66</v>
      </c>
      <c r="H21" s="32">
        <v>120</v>
      </c>
      <c r="I21" s="77" t="s">
        <v>55</v>
      </c>
      <c r="J21" s="78">
        <v>2</v>
      </c>
      <c r="K21" s="200">
        <v>2500</v>
      </c>
      <c r="L21" s="209"/>
      <c r="M21" s="216">
        <f t="shared" si="1"/>
        <v>0</v>
      </c>
      <c r="N21" s="86"/>
    </row>
    <row r="22" spans="1:14" ht="14.25" customHeight="1" x14ac:dyDescent="0.25">
      <c r="A22" s="53">
        <v>17</v>
      </c>
      <c r="B22" s="296"/>
      <c r="C22" s="61" t="s">
        <v>41</v>
      </c>
      <c r="D22" s="61">
        <v>1</v>
      </c>
      <c r="E22" s="61" t="s">
        <v>10</v>
      </c>
      <c r="F22" s="61" t="s">
        <v>67</v>
      </c>
      <c r="G22" s="61" t="s">
        <v>42</v>
      </c>
      <c r="H22" s="63">
        <v>11</v>
      </c>
      <c r="I22" s="45" t="s">
        <v>55</v>
      </c>
      <c r="J22" s="19">
        <v>2</v>
      </c>
      <c r="K22" s="201">
        <v>1000</v>
      </c>
      <c r="L22" s="210"/>
      <c r="M22" s="226">
        <f t="shared" si="1"/>
        <v>0</v>
      </c>
      <c r="N22" s="94"/>
    </row>
    <row r="23" spans="1:14" ht="14.25" customHeight="1" x14ac:dyDescent="0.25">
      <c r="A23" s="284">
        <v>18</v>
      </c>
      <c r="B23" s="296"/>
      <c r="C23" s="338" t="s">
        <v>82</v>
      </c>
      <c r="D23" s="61">
        <v>1</v>
      </c>
      <c r="E23" s="61" t="s">
        <v>10</v>
      </c>
      <c r="F23" s="61" t="s">
        <v>11</v>
      </c>
      <c r="G23" s="61" t="s">
        <v>83</v>
      </c>
      <c r="H23" s="63">
        <v>45</v>
      </c>
      <c r="I23" s="289" t="s">
        <v>55</v>
      </c>
      <c r="J23" s="291">
        <v>2</v>
      </c>
      <c r="K23" s="285">
        <v>3000</v>
      </c>
      <c r="L23" s="274"/>
      <c r="M23" s="287">
        <f>L23*J23</f>
        <v>0</v>
      </c>
      <c r="N23" s="257" t="s">
        <v>162</v>
      </c>
    </row>
    <row r="24" spans="1:14" ht="14.25" customHeight="1" thickBot="1" x14ac:dyDescent="0.3">
      <c r="A24" s="283"/>
      <c r="B24" s="297"/>
      <c r="C24" s="355"/>
      <c r="D24" s="98"/>
      <c r="E24" s="98" t="s">
        <v>46</v>
      </c>
      <c r="F24" s="98"/>
      <c r="G24" s="98"/>
      <c r="H24" s="97"/>
      <c r="I24" s="290"/>
      <c r="J24" s="292"/>
      <c r="K24" s="286"/>
      <c r="L24" s="275"/>
      <c r="M24" s="288"/>
      <c r="N24" s="258"/>
    </row>
    <row r="25" spans="1:14" s="8" customFormat="1" x14ac:dyDescent="0.25">
      <c r="A25" s="358">
        <v>19</v>
      </c>
      <c r="B25" s="295" t="s">
        <v>22</v>
      </c>
      <c r="C25" s="354" t="s">
        <v>21</v>
      </c>
      <c r="D25" s="60">
        <v>10</v>
      </c>
      <c r="E25" s="60" t="s">
        <v>12</v>
      </c>
      <c r="F25" s="18" t="s">
        <v>67</v>
      </c>
      <c r="G25" s="18" t="s">
        <v>66</v>
      </c>
      <c r="H25" s="35">
        <v>180</v>
      </c>
      <c r="I25" s="293" t="s">
        <v>55</v>
      </c>
      <c r="J25" s="294">
        <v>2</v>
      </c>
      <c r="K25" s="365">
        <v>7500</v>
      </c>
      <c r="L25" s="270"/>
      <c r="M25" s="264">
        <f>L25*J25</f>
        <v>0</v>
      </c>
      <c r="N25" s="267"/>
    </row>
    <row r="26" spans="1:14" x14ac:dyDescent="0.25">
      <c r="A26" s="359"/>
      <c r="B26" s="296"/>
      <c r="C26" s="356"/>
      <c r="D26" s="61">
        <v>2</v>
      </c>
      <c r="E26" s="61" t="s">
        <v>15</v>
      </c>
      <c r="F26" s="61" t="s">
        <v>16</v>
      </c>
      <c r="G26" s="61" t="s">
        <v>169</v>
      </c>
      <c r="H26" s="63">
        <v>3</v>
      </c>
      <c r="I26" s="361"/>
      <c r="J26" s="363"/>
      <c r="K26" s="366"/>
      <c r="L26" s="271"/>
      <c r="M26" s="265"/>
      <c r="N26" s="268"/>
    </row>
    <row r="27" spans="1:14" x14ac:dyDescent="0.25">
      <c r="A27" s="359"/>
      <c r="B27" s="296"/>
      <c r="C27" s="356"/>
      <c r="D27" s="333"/>
      <c r="E27" s="333" t="s">
        <v>15</v>
      </c>
      <c r="F27" s="333" t="s">
        <v>16</v>
      </c>
      <c r="G27" s="61" t="s">
        <v>17</v>
      </c>
      <c r="H27" s="341">
        <v>7</v>
      </c>
      <c r="I27" s="361"/>
      <c r="J27" s="363"/>
      <c r="K27" s="366"/>
      <c r="L27" s="271"/>
      <c r="M27" s="265"/>
      <c r="N27" s="268"/>
    </row>
    <row r="28" spans="1:14" x14ac:dyDescent="0.25">
      <c r="A28" s="359"/>
      <c r="B28" s="296"/>
      <c r="C28" s="356"/>
      <c r="D28" s="338"/>
      <c r="E28" s="338"/>
      <c r="F28" s="338"/>
      <c r="G28" s="62" t="s">
        <v>170</v>
      </c>
      <c r="H28" s="342"/>
      <c r="I28" s="361"/>
      <c r="J28" s="363"/>
      <c r="K28" s="366"/>
      <c r="L28" s="271"/>
      <c r="M28" s="265"/>
      <c r="N28" s="268"/>
    </row>
    <row r="29" spans="1:14" s="7" customFormat="1" ht="15.75" customHeight="1" x14ac:dyDescent="0.25">
      <c r="A29" s="360"/>
      <c r="B29" s="296"/>
      <c r="C29" s="357"/>
      <c r="D29" s="18">
        <v>5</v>
      </c>
      <c r="E29" s="18" t="s">
        <v>47</v>
      </c>
      <c r="F29" s="18" t="s">
        <v>48</v>
      </c>
      <c r="G29" s="18"/>
      <c r="H29" s="81"/>
      <c r="I29" s="362"/>
      <c r="J29" s="364"/>
      <c r="K29" s="367"/>
      <c r="L29" s="272"/>
      <c r="M29" s="266"/>
      <c r="N29" s="269"/>
    </row>
    <row r="30" spans="1:14" x14ac:dyDescent="0.25">
      <c r="A30" s="79">
        <v>20</v>
      </c>
      <c r="B30" s="296"/>
      <c r="C30" s="61" t="s">
        <v>34</v>
      </c>
      <c r="D30" s="61"/>
      <c r="E30" s="61" t="s">
        <v>10</v>
      </c>
      <c r="F30" s="61" t="s">
        <v>67</v>
      </c>
      <c r="G30" s="61" t="s">
        <v>28</v>
      </c>
      <c r="H30" s="63">
        <v>10</v>
      </c>
      <c r="I30" s="45" t="s">
        <v>55</v>
      </c>
      <c r="J30" s="19">
        <v>2</v>
      </c>
      <c r="K30" s="202">
        <v>2000</v>
      </c>
      <c r="L30" s="210"/>
      <c r="M30" s="227">
        <f>L30*J30</f>
        <v>0</v>
      </c>
      <c r="N30" s="94"/>
    </row>
    <row r="31" spans="1:14" x14ac:dyDescent="0.25">
      <c r="A31" s="79">
        <v>21</v>
      </c>
      <c r="B31" s="296"/>
      <c r="C31" s="61" t="s">
        <v>32</v>
      </c>
      <c r="D31" s="61">
        <v>5</v>
      </c>
      <c r="E31" s="61" t="s">
        <v>12</v>
      </c>
      <c r="F31" s="61" t="s">
        <v>67</v>
      </c>
      <c r="G31" s="61" t="s">
        <v>66</v>
      </c>
      <c r="H31" s="63">
        <v>60</v>
      </c>
      <c r="I31" s="45" t="s">
        <v>55</v>
      </c>
      <c r="J31" s="19">
        <v>2</v>
      </c>
      <c r="K31" s="202">
        <v>2000</v>
      </c>
      <c r="L31" s="210"/>
      <c r="M31" s="227">
        <f>L31*J31</f>
        <v>0</v>
      </c>
      <c r="N31" s="94"/>
    </row>
    <row r="32" spans="1:14" x14ac:dyDescent="0.25">
      <c r="A32" s="332">
        <v>22</v>
      </c>
      <c r="B32" s="296"/>
      <c r="C32" s="333" t="s">
        <v>30</v>
      </c>
      <c r="D32" s="61">
        <v>20</v>
      </c>
      <c r="E32" s="61" t="s">
        <v>12</v>
      </c>
      <c r="F32" s="18" t="s">
        <v>67</v>
      </c>
      <c r="G32" s="18" t="s">
        <v>66</v>
      </c>
      <c r="H32" s="63">
        <v>450</v>
      </c>
      <c r="I32" s="334" t="s">
        <v>55</v>
      </c>
      <c r="J32" s="335">
        <v>2</v>
      </c>
      <c r="K32" s="343">
        <v>10000</v>
      </c>
      <c r="L32" s="273"/>
      <c r="M32" s="331">
        <f>L32*J32</f>
        <v>0</v>
      </c>
      <c r="N32" s="263" t="s">
        <v>164</v>
      </c>
    </row>
    <row r="33" spans="1:14" x14ac:dyDescent="0.25">
      <c r="A33" s="332"/>
      <c r="B33" s="296"/>
      <c r="C33" s="333"/>
      <c r="D33" s="61">
        <v>10</v>
      </c>
      <c r="E33" s="61" t="s">
        <v>15</v>
      </c>
      <c r="F33" s="61" t="s">
        <v>67</v>
      </c>
      <c r="G33" s="61" t="s">
        <v>66</v>
      </c>
      <c r="H33" s="63">
        <v>20</v>
      </c>
      <c r="I33" s="334"/>
      <c r="J33" s="335"/>
      <c r="K33" s="343"/>
      <c r="L33" s="273"/>
      <c r="M33" s="331"/>
      <c r="N33" s="263"/>
    </row>
    <row r="34" spans="1:14" x14ac:dyDescent="0.25">
      <c r="A34" s="332">
        <v>23</v>
      </c>
      <c r="B34" s="296"/>
      <c r="C34" s="333" t="s">
        <v>31</v>
      </c>
      <c r="D34" s="61">
        <v>1</v>
      </c>
      <c r="E34" s="61" t="s">
        <v>10</v>
      </c>
      <c r="F34" s="333" t="s">
        <v>67</v>
      </c>
      <c r="G34" s="333" t="s">
        <v>66</v>
      </c>
      <c r="H34" s="63">
        <v>170</v>
      </c>
      <c r="I34" s="334" t="s">
        <v>55</v>
      </c>
      <c r="J34" s="335">
        <v>2</v>
      </c>
      <c r="K34" s="336">
        <v>2500</v>
      </c>
      <c r="L34" s="273"/>
      <c r="M34" s="337">
        <f>L34*J34</f>
        <v>0</v>
      </c>
      <c r="N34" s="263"/>
    </row>
    <row r="35" spans="1:14" x14ac:dyDescent="0.25">
      <c r="A35" s="332"/>
      <c r="B35" s="296"/>
      <c r="C35" s="333"/>
      <c r="D35" s="61">
        <v>10</v>
      </c>
      <c r="E35" s="61" t="s">
        <v>15</v>
      </c>
      <c r="F35" s="333"/>
      <c r="G35" s="333"/>
      <c r="H35" s="63">
        <v>10</v>
      </c>
      <c r="I35" s="334"/>
      <c r="J35" s="335"/>
      <c r="K35" s="336"/>
      <c r="L35" s="273"/>
      <c r="M35" s="337"/>
      <c r="N35" s="263"/>
    </row>
    <row r="36" spans="1:14" x14ac:dyDescent="0.25">
      <c r="A36" s="79">
        <v>24</v>
      </c>
      <c r="B36" s="296"/>
      <c r="C36" s="61" t="s">
        <v>33</v>
      </c>
      <c r="D36" s="61">
        <v>2</v>
      </c>
      <c r="E36" s="61" t="s">
        <v>10</v>
      </c>
      <c r="F36" s="61" t="s">
        <v>11</v>
      </c>
      <c r="G36" s="61" t="s">
        <v>29</v>
      </c>
      <c r="H36" s="63">
        <v>8</v>
      </c>
      <c r="I36" s="45" t="s">
        <v>55</v>
      </c>
      <c r="J36" s="19">
        <v>2</v>
      </c>
      <c r="K36" s="202">
        <v>1000</v>
      </c>
      <c r="L36" s="210"/>
      <c r="M36" s="227">
        <f t="shared" ref="M36:M42" si="2">L36*J36</f>
        <v>0</v>
      </c>
      <c r="N36" s="94"/>
    </row>
    <row r="37" spans="1:14" x14ac:dyDescent="0.25">
      <c r="A37" s="53">
        <v>25</v>
      </c>
      <c r="B37" s="296"/>
      <c r="C37" s="18" t="s">
        <v>35</v>
      </c>
      <c r="D37" s="18">
        <v>1</v>
      </c>
      <c r="E37" s="18" t="s">
        <v>10</v>
      </c>
      <c r="F37" s="18" t="s">
        <v>11</v>
      </c>
      <c r="G37" s="18" t="s">
        <v>13</v>
      </c>
      <c r="H37" s="81">
        <v>8</v>
      </c>
      <c r="I37" s="41" t="s">
        <v>55</v>
      </c>
      <c r="J37" s="15">
        <v>2</v>
      </c>
      <c r="K37" s="202">
        <v>1750</v>
      </c>
      <c r="L37" s="210"/>
      <c r="M37" s="227">
        <f t="shared" si="2"/>
        <v>0</v>
      </c>
      <c r="N37" s="88"/>
    </row>
    <row r="38" spans="1:14" s="7" customFormat="1" ht="14.25" customHeight="1" x14ac:dyDescent="0.25">
      <c r="A38" s="53">
        <v>26</v>
      </c>
      <c r="B38" s="296"/>
      <c r="C38" s="18" t="s">
        <v>36</v>
      </c>
      <c r="D38" s="18">
        <v>1</v>
      </c>
      <c r="E38" s="18" t="s">
        <v>37</v>
      </c>
      <c r="F38" s="18" t="s">
        <v>67</v>
      </c>
      <c r="G38" s="18" t="s">
        <v>28</v>
      </c>
      <c r="H38" s="81">
        <v>2</v>
      </c>
      <c r="I38" s="41" t="s">
        <v>55</v>
      </c>
      <c r="J38" s="15">
        <v>2</v>
      </c>
      <c r="K38" s="202">
        <v>1750</v>
      </c>
      <c r="L38" s="210"/>
      <c r="M38" s="227">
        <f t="shared" si="2"/>
        <v>0</v>
      </c>
      <c r="N38" s="88"/>
    </row>
    <row r="39" spans="1:14" s="7" customFormat="1" x14ac:dyDescent="0.25">
      <c r="A39" s="53">
        <v>27</v>
      </c>
      <c r="B39" s="296"/>
      <c r="C39" s="18" t="s">
        <v>40</v>
      </c>
      <c r="D39" s="18">
        <v>2</v>
      </c>
      <c r="E39" s="18" t="s">
        <v>12</v>
      </c>
      <c r="F39" s="18" t="s">
        <v>67</v>
      </c>
      <c r="G39" s="18" t="s">
        <v>66</v>
      </c>
      <c r="H39" s="81">
        <v>31</v>
      </c>
      <c r="I39" s="41" t="s">
        <v>55</v>
      </c>
      <c r="J39" s="15">
        <v>2</v>
      </c>
      <c r="K39" s="198">
        <v>2500</v>
      </c>
      <c r="L39" s="210"/>
      <c r="M39" s="224">
        <f t="shared" si="2"/>
        <v>0</v>
      </c>
      <c r="N39" s="88"/>
    </row>
    <row r="40" spans="1:14" s="74" customFormat="1" ht="15.75" customHeight="1" x14ac:dyDescent="0.25">
      <c r="A40" s="99">
        <v>28</v>
      </c>
      <c r="B40" s="296"/>
      <c r="C40" s="69" t="s">
        <v>68</v>
      </c>
      <c r="D40" s="69">
        <v>1</v>
      </c>
      <c r="E40" s="69" t="s">
        <v>10</v>
      </c>
      <c r="F40" s="69" t="s">
        <v>67</v>
      </c>
      <c r="G40" s="69" t="s">
        <v>66</v>
      </c>
      <c r="H40" s="71">
        <v>26</v>
      </c>
      <c r="I40" s="100" t="s">
        <v>55</v>
      </c>
      <c r="J40" s="101">
        <v>2</v>
      </c>
      <c r="K40" s="203">
        <v>2500</v>
      </c>
      <c r="L40" s="210"/>
      <c r="M40" s="228">
        <f t="shared" si="2"/>
        <v>0</v>
      </c>
      <c r="N40" s="102"/>
    </row>
    <row r="41" spans="1:14" s="74" customFormat="1" ht="15.75" customHeight="1" x14ac:dyDescent="0.25">
      <c r="A41" s="105">
        <v>29</v>
      </c>
      <c r="B41" s="296"/>
      <c r="C41" s="70" t="s">
        <v>168</v>
      </c>
      <c r="D41" s="70">
        <v>1</v>
      </c>
      <c r="E41" s="70" t="s">
        <v>12</v>
      </c>
      <c r="F41" s="70" t="s">
        <v>67</v>
      </c>
      <c r="G41" s="70" t="s">
        <v>66</v>
      </c>
      <c r="H41" s="106">
        <v>29</v>
      </c>
      <c r="I41" s="72" t="s">
        <v>55</v>
      </c>
      <c r="J41" s="73">
        <v>2</v>
      </c>
      <c r="K41" s="204">
        <v>2500</v>
      </c>
      <c r="L41" s="211"/>
      <c r="M41" s="229">
        <f t="shared" si="2"/>
        <v>0</v>
      </c>
      <c r="N41" s="89"/>
    </row>
    <row r="42" spans="1:14" s="74" customFormat="1" ht="15.75" customHeight="1" x14ac:dyDescent="0.25">
      <c r="A42" s="324">
        <v>30</v>
      </c>
      <c r="B42" s="296"/>
      <c r="C42" s="326" t="s">
        <v>84</v>
      </c>
      <c r="D42" s="70">
        <v>3</v>
      </c>
      <c r="E42" s="70" t="s">
        <v>12</v>
      </c>
      <c r="F42" s="70" t="s">
        <v>11</v>
      </c>
      <c r="G42" s="62" t="s">
        <v>83</v>
      </c>
      <c r="H42" s="106">
        <v>40</v>
      </c>
      <c r="I42" s="339" t="s">
        <v>55</v>
      </c>
      <c r="J42" s="251">
        <v>2</v>
      </c>
      <c r="K42" s="253">
        <v>3000</v>
      </c>
      <c r="L42" s="274"/>
      <c r="M42" s="255">
        <f t="shared" si="2"/>
        <v>0</v>
      </c>
      <c r="N42" s="259" t="s">
        <v>162</v>
      </c>
    </row>
    <row r="43" spans="1:14" s="74" customFormat="1" ht="15.75" customHeight="1" thickBot="1" x14ac:dyDescent="0.3">
      <c r="A43" s="325"/>
      <c r="B43" s="297"/>
      <c r="C43" s="327"/>
      <c r="D43" s="103"/>
      <c r="E43" s="103" t="s">
        <v>46</v>
      </c>
      <c r="F43" s="103"/>
      <c r="G43" s="13"/>
      <c r="H43" s="104"/>
      <c r="I43" s="340"/>
      <c r="J43" s="252"/>
      <c r="K43" s="254"/>
      <c r="L43" s="275"/>
      <c r="M43" s="256"/>
      <c r="N43" s="260"/>
    </row>
    <row r="44" spans="1:14" s="162" customFormat="1" ht="19.8" thickBot="1" x14ac:dyDescent="0.3">
      <c r="A44" s="312" t="s">
        <v>50</v>
      </c>
      <c r="B44" s="313"/>
      <c r="C44" s="313"/>
      <c r="D44" s="313"/>
      <c r="E44" s="313"/>
      <c r="F44" s="313"/>
      <c r="G44" s="313"/>
      <c r="H44" s="314"/>
      <c r="I44" s="157"/>
      <c r="J44" s="158"/>
      <c r="K44" s="159"/>
      <c r="L44" s="159"/>
      <c r="M44" s="160">
        <f>SUM(M5:M42)</f>
        <v>0</v>
      </c>
      <c r="N44" s="161"/>
    </row>
    <row r="45" spans="1:14" s="25" customFormat="1" ht="22.2" thickTop="1" thickBot="1" x14ac:dyDescent="0.45">
      <c r="A45" s="28">
        <v>2</v>
      </c>
      <c r="B45" s="26" t="s">
        <v>51</v>
      </c>
      <c r="C45" s="27"/>
      <c r="D45" s="27"/>
      <c r="E45" s="27"/>
      <c r="F45" s="27"/>
      <c r="G45" s="27"/>
      <c r="H45" s="27"/>
      <c r="I45" s="37"/>
      <c r="J45" s="38"/>
      <c r="K45" s="27"/>
      <c r="L45" s="27"/>
      <c r="M45" s="136"/>
      <c r="N45" s="83"/>
    </row>
    <row r="46" spans="1:14" s="29" customFormat="1" ht="15.75" customHeight="1" thickTop="1" thickBot="1" x14ac:dyDescent="0.35">
      <c r="A46" s="149">
        <v>2.1</v>
      </c>
      <c r="B46" s="150" t="s">
        <v>52</v>
      </c>
      <c r="C46" s="151"/>
      <c r="D46" s="151"/>
      <c r="E46" s="151"/>
      <c r="F46" s="151"/>
      <c r="G46" s="151"/>
      <c r="H46" s="151"/>
      <c r="I46" s="152"/>
      <c r="J46" s="153"/>
      <c r="K46" s="151"/>
      <c r="L46" s="151"/>
      <c r="M46" s="154"/>
      <c r="N46" s="155"/>
    </row>
    <row r="47" spans="1:14" customFormat="1" ht="14.4" thickTop="1" x14ac:dyDescent="0.25">
      <c r="A47" s="115" t="s">
        <v>53</v>
      </c>
      <c r="B47" s="315" t="s">
        <v>54</v>
      </c>
      <c r="C47" s="316"/>
      <c r="D47" s="316"/>
      <c r="E47" s="316"/>
      <c r="F47" s="316"/>
      <c r="G47" s="316"/>
      <c r="H47" s="317"/>
      <c r="I47" s="115" t="s">
        <v>55</v>
      </c>
      <c r="J47" s="116">
        <v>8</v>
      </c>
      <c r="K47" s="135">
        <v>1500</v>
      </c>
      <c r="L47" s="211"/>
      <c r="M47" s="205">
        <f>L47*J47</f>
        <v>0</v>
      </c>
      <c r="N47" s="117"/>
    </row>
    <row r="48" spans="1:14" customFormat="1" x14ac:dyDescent="0.25">
      <c r="A48" s="30" t="s">
        <v>56</v>
      </c>
      <c r="B48" s="318" t="s">
        <v>57</v>
      </c>
      <c r="C48" s="319"/>
      <c r="D48" s="319"/>
      <c r="E48" s="319"/>
      <c r="F48" s="319"/>
      <c r="G48" s="319"/>
      <c r="H48" s="320"/>
      <c r="I48" s="30" t="s">
        <v>55</v>
      </c>
      <c r="J48" s="48">
        <v>5</v>
      </c>
      <c r="K48" s="231">
        <v>3000</v>
      </c>
      <c r="L48" s="211"/>
      <c r="M48" s="206">
        <f>L48*J48</f>
        <v>0</v>
      </c>
      <c r="N48" s="96"/>
    </row>
    <row r="49" spans="1:14" customFormat="1" ht="14.4" thickBot="1" x14ac:dyDescent="0.3">
      <c r="A49" s="118" t="s">
        <v>58</v>
      </c>
      <c r="B49" s="321" t="s">
        <v>59</v>
      </c>
      <c r="C49" s="322"/>
      <c r="D49" s="322"/>
      <c r="E49" s="322"/>
      <c r="F49" s="322"/>
      <c r="G49" s="322"/>
      <c r="H49" s="323"/>
      <c r="I49" s="118" t="s">
        <v>55</v>
      </c>
      <c r="J49" s="119">
        <v>10</v>
      </c>
      <c r="K49" s="232">
        <v>3500</v>
      </c>
      <c r="L49" s="234"/>
      <c r="M49" s="233">
        <f>L49*J49</f>
        <v>0</v>
      </c>
      <c r="N49" s="120"/>
    </row>
    <row r="50" spans="1:14" customFormat="1" ht="14.4" thickBot="1" x14ac:dyDescent="0.3">
      <c r="A50" s="328" t="s">
        <v>60</v>
      </c>
      <c r="B50" s="329"/>
      <c r="C50" s="329"/>
      <c r="D50" s="329"/>
      <c r="E50" s="329"/>
      <c r="F50" s="329"/>
      <c r="G50" s="329"/>
      <c r="H50" s="330"/>
      <c r="I50" s="124"/>
      <c r="J50" s="125"/>
      <c r="K50" s="126"/>
      <c r="L50" s="230"/>
      <c r="M50" s="156">
        <f>SUM(M47:M49)</f>
        <v>0</v>
      </c>
      <c r="N50" s="127"/>
    </row>
    <row r="51" spans="1:14" s="29" customFormat="1" ht="15.75" customHeight="1" thickBot="1" x14ac:dyDescent="0.35">
      <c r="A51" s="129">
        <v>2.2000000000000002</v>
      </c>
      <c r="B51" s="130" t="s">
        <v>161</v>
      </c>
      <c r="C51" s="131"/>
      <c r="D51" s="131"/>
      <c r="E51" s="131"/>
      <c r="F51" s="131"/>
      <c r="G51" s="131"/>
      <c r="H51" s="131"/>
      <c r="I51" s="132"/>
      <c r="J51" s="133"/>
      <c r="K51" s="131"/>
      <c r="L51" s="131"/>
      <c r="M51" s="133"/>
      <c r="N51" s="134"/>
    </row>
    <row r="52" spans="1:14" customFormat="1" x14ac:dyDescent="0.25">
      <c r="A52" s="107" t="s">
        <v>62</v>
      </c>
      <c r="B52" s="309" t="s">
        <v>86</v>
      </c>
      <c r="C52" s="310"/>
      <c r="D52" s="310"/>
      <c r="E52" s="310"/>
      <c r="F52" s="310"/>
      <c r="G52" s="310"/>
      <c r="H52" s="311"/>
      <c r="I52" s="107" t="s">
        <v>85</v>
      </c>
      <c r="J52" s="109">
        <v>10</v>
      </c>
      <c r="K52" s="203">
        <v>200</v>
      </c>
      <c r="L52" s="210"/>
      <c r="M52" s="206">
        <f>L52*J52</f>
        <v>0</v>
      </c>
      <c r="N52" s="110"/>
    </row>
    <row r="53" spans="1:14" customFormat="1" x14ac:dyDescent="0.25">
      <c r="A53" s="107" t="s">
        <v>72</v>
      </c>
      <c r="B53" s="108" t="s">
        <v>174</v>
      </c>
      <c r="C53" s="113"/>
      <c r="D53" s="113"/>
      <c r="E53" s="113"/>
      <c r="F53" s="113"/>
      <c r="G53" s="113"/>
      <c r="H53" s="128"/>
      <c r="I53" s="107" t="s">
        <v>85</v>
      </c>
      <c r="J53" s="109">
        <v>1</v>
      </c>
      <c r="K53" s="203">
        <v>3000</v>
      </c>
      <c r="L53" s="210"/>
      <c r="M53" s="206">
        <f t="shared" ref="M53:M97" si="3">L53*J53</f>
        <v>0</v>
      </c>
      <c r="N53" s="110"/>
    </row>
    <row r="54" spans="1:14" customFormat="1" x14ac:dyDescent="0.25">
      <c r="A54" s="107" t="s">
        <v>124</v>
      </c>
      <c r="B54" s="108" t="s">
        <v>175</v>
      </c>
      <c r="C54" s="113"/>
      <c r="D54" s="113"/>
      <c r="E54" s="113"/>
      <c r="F54" s="113"/>
      <c r="G54" s="113"/>
      <c r="H54" s="128"/>
      <c r="I54" s="107" t="s">
        <v>85</v>
      </c>
      <c r="J54" s="109">
        <v>1</v>
      </c>
      <c r="K54" s="203">
        <v>2500</v>
      </c>
      <c r="L54" s="210"/>
      <c r="M54" s="206">
        <f t="shared" si="3"/>
        <v>0</v>
      </c>
      <c r="N54" s="110"/>
    </row>
    <row r="55" spans="1:14" customFormat="1" x14ac:dyDescent="0.25">
      <c r="A55" s="107" t="s">
        <v>125</v>
      </c>
      <c r="B55" s="108" t="s">
        <v>176</v>
      </c>
      <c r="C55" s="113"/>
      <c r="D55" s="113"/>
      <c r="E55" s="113"/>
      <c r="F55" s="113"/>
      <c r="G55" s="113"/>
      <c r="H55" s="128"/>
      <c r="I55" s="107" t="s">
        <v>85</v>
      </c>
      <c r="J55" s="109">
        <v>1</v>
      </c>
      <c r="K55" s="203">
        <v>4000</v>
      </c>
      <c r="L55" s="210"/>
      <c r="M55" s="206">
        <f t="shared" si="3"/>
        <v>0</v>
      </c>
      <c r="N55" s="110"/>
    </row>
    <row r="56" spans="1:14" customFormat="1" x14ac:dyDescent="0.25">
      <c r="A56" s="107" t="s">
        <v>126</v>
      </c>
      <c r="B56" s="108" t="s">
        <v>177</v>
      </c>
      <c r="C56" s="113"/>
      <c r="D56" s="113"/>
      <c r="E56" s="113"/>
      <c r="F56" s="113"/>
      <c r="G56" s="113"/>
      <c r="H56" s="128"/>
      <c r="I56" s="107" t="s">
        <v>85</v>
      </c>
      <c r="J56" s="109">
        <v>1</v>
      </c>
      <c r="K56" s="203">
        <v>7000</v>
      </c>
      <c r="L56" s="210"/>
      <c r="M56" s="206">
        <f t="shared" si="3"/>
        <v>0</v>
      </c>
      <c r="N56" s="110"/>
    </row>
    <row r="57" spans="1:14" customFormat="1" x14ac:dyDescent="0.25">
      <c r="A57" s="107" t="s">
        <v>127</v>
      </c>
      <c r="B57" s="108" t="s">
        <v>178</v>
      </c>
      <c r="C57" s="113"/>
      <c r="D57" s="113"/>
      <c r="E57" s="113"/>
      <c r="F57" s="113"/>
      <c r="G57" s="113"/>
      <c r="H57" s="128"/>
      <c r="I57" s="107" t="s">
        <v>85</v>
      </c>
      <c r="J57" s="109">
        <v>1</v>
      </c>
      <c r="K57" s="203">
        <v>1000</v>
      </c>
      <c r="L57" s="210"/>
      <c r="M57" s="206">
        <f t="shared" si="3"/>
        <v>0</v>
      </c>
      <c r="N57" s="110"/>
    </row>
    <row r="58" spans="1:14" customFormat="1" x14ac:dyDescent="0.25">
      <c r="A58" s="107" t="s">
        <v>128</v>
      </c>
      <c r="B58" s="239" t="s">
        <v>87</v>
      </c>
      <c r="C58" s="240"/>
      <c r="D58" s="240"/>
      <c r="E58" s="240"/>
      <c r="F58" s="240"/>
      <c r="G58" s="240"/>
      <c r="H58" s="241"/>
      <c r="I58" s="107" t="s">
        <v>85</v>
      </c>
      <c r="J58" s="109">
        <v>5</v>
      </c>
      <c r="K58" s="203">
        <v>100</v>
      </c>
      <c r="L58" s="210"/>
      <c r="M58" s="206">
        <f t="shared" si="3"/>
        <v>0</v>
      </c>
      <c r="N58" s="110"/>
    </row>
    <row r="59" spans="1:14" customFormat="1" x14ac:dyDescent="0.25">
      <c r="A59" s="107" t="s">
        <v>129</v>
      </c>
      <c r="B59" s="239" t="s">
        <v>88</v>
      </c>
      <c r="C59" s="240"/>
      <c r="D59" s="240"/>
      <c r="E59" s="240"/>
      <c r="F59" s="240"/>
      <c r="G59" s="240"/>
      <c r="H59" s="241"/>
      <c r="I59" s="107" t="s">
        <v>85</v>
      </c>
      <c r="J59" s="109">
        <v>5</v>
      </c>
      <c r="K59" s="203">
        <v>600</v>
      </c>
      <c r="L59" s="210"/>
      <c r="M59" s="206">
        <f t="shared" si="3"/>
        <v>0</v>
      </c>
      <c r="N59" s="110"/>
    </row>
    <row r="60" spans="1:14" customFormat="1" x14ac:dyDescent="0.25">
      <c r="A60" s="107" t="s">
        <v>130</v>
      </c>
      <c r="B60" s="239" t="s">
        <v>89</v>
      </c>
      <c r="C60" s="240"/>
      <c r="D60" s="240"/>
      <c r="E60" s="240"/>
      <c r="F60" s="240"/>
      <c r="G60" s="240"/>
      <c r="H60" s="241"/>
      <c r="I60" s="107" t="s">
        <v>85</v>
      </c>
      <c r="J60" s="109">
        <v>3</v>
      </c>
      <c r="K60" s="203">
        <v>2000</v>
      </c>
      <c r="L60" s="210"/>
      <c r="M60" s="206">
        <f t="shared" si="3"/>
        <v>0</v>
      </c>
      <c r="N60" s="110"/>
    </row>
    <row r="61" spans="1:14" customFormat="1" x14ac:dyDescent="0.25">
      <c r="A61" s="107" t="s">
        <v>131</v>
      </c>
      <c r="B61" s="239" t="s">
        <v>90</v>
      </c>
      <c r="C61" s="240"/>
      <c r="D61" s="240"/>
      <c r="E61" s="240"/>
      <c r="F61" s="240"/>
      <c r="G61" s="240"/>
      <c r="H61" s="241"/>
      <c r="I61" s="107" t="s">
        <v>85</v>
      </c>
      <c r="J61" s="109">
        <v>15</v>
      </c>
      <c r="K61" s="203">
        <v>150</v>
      </c>
      <c r="L61" s="210"/>
      <c r="M61" s="206">
        <f t="shared" si="3"/>
        <v>0</v>
      </c>
      <c r="N61" s="110"/>
    </row>
    <row r="62" spans="1:14" customFormat="1" x14ac:dyDescent="0.25">
      <c r="A62" s="107" t="s">
        <v>132</v>
      </c>
      <c r="B62" s="239" t="s">
        <v>91</v>
      </c>
      <c r="C62" s="240"/>
      <c r="D62" s="240"/>
      <c r="E62" s="240"/>
      <c r="F62" s="240"/>
      <c r="G62" s="240"/>
      <c r="H62" s="241"/>
      <c r="I62" s="107" t="s">
        <v>85</v>
      </c>
      <c r="J62" s="109">
        <v>15</v>
      </c>
      <c r="K62" s="203">
        <v>300</v>
      </c>
      <c r="L62" s="210"/>
      <c r="M62" s="206">
        <f t="shared" si="3"/>
        <v>0</v>
      </c>
      <c r="N62" s="110"/>
    </row>
    <row r="63" spans="1:14" customFormat="1" x14ac:dyDescent="0.25">
      <c r="A63" s="107" t="s">
        <v>133</v>
      </c>
      <c r="B63" s="239" t="s">
        <v>92</v>
      </c>
      <c r="C63" s="240"/>
      <c r="D63" s="240"/>
      <c r="E63" s="240"/>
      <c r="F63" s="240"/>
      <c r="G63" s="240"/>
      <c r="H63" s="241"/>
      <c r="I63" s="107" t="s">
        <v>85</v>
      </c>
      <c r="J63" s="109">
        <v>5</v>
      </c>
      <c r="K63" s="203">
        <v>150</v>
      </c>
      <c r="L63" s="210"/>
      <c r="M63" s="206">
        <f t="shared" si="3"/>
        <v>0</v>
      </c>
      <c r="N63" s="110"/>
    </row>
    <row r="64" spans="1:14" customFormat="1" x14ac:dyDescent="0.25">
      <c r="A64" s="107" t="s">
        <v>134</v>
      </c>
      <c r="B64" s="239" t="s">
        <v>93</v>
      </c>
      <c r="C64" s="240"/>
      <c r="D64" s="240"/>
      <c r="E64" s="240"/>
      <c r="F64" s="240"/>
      <c r="G64" s="240"/>
      <c r="H64" s="241"/>
      <c r="I64" s="107" t="s">
        <v>85</v>
      </c>
      <c r="J64" s="109">
        <v>3</v>
      </c>
      <c r="K64" s="203">
        <v>300</v>
      </c>
      <c r="L64" s="210"/>
      <c r="M64" s="206">
        <f t="shared" si="3"/>
        <v>0</v>
      </c>
      <c r="N64" s="110"/>
    </row>
    <row r="65" spans="1:14" customFormat="1" x14ac:dyDescent="0.25">
      <c r="A65" s="107" t="s">
        <v>135</v>
      </c>
      <c r="B65" s="239" t="s">
        <v>94</v>
      </c>
      <c r="C65" s="240"/>
      <c r="D65" s="240"/>
      <c r="E65" s="240"/>
      <c r="F65" s="240"/>
      <c r="G65" s="240"/>
      <c r="H65" s="241"/>
      <c r="I65" s="107" t="s">
        <v>85</v>
      </c>
      <c r="J65" s="109">
        <v>5</v>
      </c>
      <c r="K65" s="203">
        <v>300</v>
      </c>
      <c r="L65" s="210"/>
      <c r="M65" s="206">
        <f t="shared" si="3"/>
        <v>0</v>
      </c>
      <c r="N65" s="110"/>
    </row>
    <row r="66" spans="1:14" customFormat="1" x14ac:dyDescent="0.25">
      <c r="A66" s="107" t="s">
        <v>136</v>
      </c>
      <c r="B66" s="239" t="s">
        <v>95</v>
      </c>
      <c r="C66" s="240"/>
      <c r="D66" s="240"/>
      <c r="E66" s="240"/>
      <c r="F66" s="240"/>
      <c r="G66" s="240"/>
      <c r="H66" s="241"/>
      <c r="I66" s="107" t="s">
        <v>85</v>
      </c>
      <c r="J66" s="109">
        <v>5</v>
      </c>
      <c r="K66" s="203">
        <v>100</v>
      </c>
      <c r="L66" s="210"/>
      <c r="M66" s="206">
        <f t="shared" si="3"/>
        <v>0</v>
      </c>
      <c r="N66" s="110"/>
    </row>
    <row r="67" spans="1:14" customFormat="1" x14ac:dyDescent="0.25">
      <c r="A67" s="107" t="s">
        <v>137</v>
      </c>
      <c r="B67" s="239" t="s">
        <v>96</v>
      </c>
      <c r="C67" s="240"/>
      <c r="D67" s="240"/>
      <c r="E67" s="240"/>
      <c r="F67" s="240"/>
      <c r="G67" s="240"/>
      <c r="H67" s="241"/>
      <c r="I67" s="107" t="s">
        <v>85</v>
      </c>
      <c r="J67" s="109">
        <v>1</v>
      </c>
      <c r="K67" s="203">
        <v>150</v>
      </c>
      <c r="L67" s="210"/>
      <c r="M67" s="206">
        <f t="shared" si="3"/>
        <v>0</v>
      </c>
      <c r="N67" s="110"/>
    </row>
    <row r="68" spans="1:14" customFormat="1" x14ac:dyDescent="0.25">
      <c r="A68" s="107" t="s">
        <v>138</v>
      </c>
      <c r="B68" s="239" t="s">
        <v>97</v>
      </c>
      <c r="C68" s="240"/>
      <c r="D68" s="240"/>
      <c r="E68" s="240"/>
      <c r="F68" s="240"/>
      <c r="G68" s="240"/>
      <c r="H68" s="241"/>
      <c r="I68" s="107" t="s">
        <v>85</v>
      </c>
      <c r="J68" s="109">
        <v>2</v>
      </c>
      <c r="K68" s="203">
        <v>100</v>
      </c>
      <c r="L68" s="210"/>
      <c r="M68" s="206">
        <f t="shared" si="3"/>
        <v>0</v>
      </c>
      <c r="N68" s="110"/>
    </row>
    <row r="69" spans="1:14" customFormat="1" x14ac:dyDescent="0.25">
      <c r="A69" s="107" t="s">
        <v>139</v>
      </c>
      <c r="B69" s="239" t="s">
        <v>98</v>
      </c>
      <c r="C69" s="240"/>
      <c r="D69" s="240"/>
      <c r="E69" s="240"/>
      <c r="F69" s="240"/>
      <c r="G69" s="240"/>
      <c r="H69" s="241"/>
      <c r="I69" s="107" t="s">
        <v>85</v>
      </c>
      <c r="J69" s="109">
        <v>2</v>
      </c>
      <c r="K69" s="203">
        <v>300</v>
      </c>
      <c r="L69" s="210"/>
      <c r="M69" s="206">
        <f t="shared" si="3"/>
        <v>0</v>
      </c>
      <c r="N69" s="110"/>
    </row>
    <row r="70" spans="1:14" customFormat="1" x14ac:dyDescent="0.25">
      <c r="A70" s="107" t="s">
        <v>140</v>
      </c>
      <c r="B70" s="239" t="s">
        <v>99</v>
      </c>
      <c r="C70" s="240"/>
      <c r="D70" s="240"/>
      <c r="E70" s="240"/>
      <c r="F70" s="240"/>
      <c r="G70" s="240"/>
      <c r="H70" s="241"/>
      <c r="I70" s="107" t="s">
        <v>85</v>
      </c>
      <c r="J70" s="109">
        <v>1</v>
      </c>
      <c r="K70" s="203">
        <v>250</v>
      </c>
      <c r="L70" s="210"/>
      <c r="M70" s="206">
        <f t="shared" si="3"/>
        <v>0</v>
      </c>
      <c r="N70" s="110"/>
    </row>
    <row r="71" spans="1:14" customFormat="1" x14ac:dyDescent="0.25">
      <c r="A71" s="107" t="s">
        <v>141</v>
      </c>
      <c r="B71" s="239" t="s">
        <v>100</v>
      </c>
      <c r="C71" s="240"/>
      <c r="D71" s="240"/>
      <c r="E71" s="240"/>
      <c r="F71" s="240"/>
      <c r="G71" s="240"/>
      <c r="H71" s="241"/>
      <c r="I71" s="107" t="s">
        <v>85</v>
      </c>
      <c r="J71" s="109">
        <v>1</v>
      </c>
      <c r="K71" s="203">
        <v>300</v>
      </c>
      <c r="L71" s="210"/>
      <c r="M71" s="206">
        <f t="shared" si="3"/>
        <v>0</v>
      </c>
      <c r="N71" s="110"/>
    </row>
    <row r="72" spans="1:14" customFormat="1" x14ac:dyDescent="0.25">
      <c r="A72" s="107" t="s">
        <v>142</v>
      </c>
      <c r="B72" s="239" t="s">
        <v>101</v>
      </c>
      <c r="C72" s="240"/>
      <c r="D72" s="240"/>
      <c r="E72" s="240"/>
      <c r="F72" s="240"/>
      <c r="G72" s="240"/>
      <c r="H72" s="241"/>
      <c r="I72" s="107" t="s">
        <v>85</v>
      </c>
      <c r="J72" s="109">
        <v>3</v>
      </c>
      <c r="K72" s="203">
        <v>400</v>
      </c>
      <c r="L72" s="210"/>
      <c r="M72" s="206">
        <f t="shared" si="3"/>
        <v>0</v>
      </c>
      <c r="N72" s="110"/>
    </row>
    <row r="73" spans="1:14" customFormat="1" x14ac:dyDescent="0.25">
      <c r="A73" s="107" t="s">
        <v>143</v>
      </c>
      <c r="B73" s="239" t="s">
        <v>102</v>
      </c>
      <c r="C73" s="240"/>
      <c r="D73" s="240"/>
      <c r="E73" s="240"/>
      <c r="F73" s="240"/>
      <c r="G73" s="240"/>
      <c r="H73" s="241"/>
      <c r="I73" s="107" t="s">
        <v>85</v>
      </c>
      <c r="J73" s="109">
        <v>3</v>
      </c>
      <c r="K73" s="203">
        <v>400</v>
      </c>
      <c r="L73" s="210"/>
      <c r="M73" s="206">
        <f t="shared" si="3"/>
        <v>0</v>
      </c>
      <c r="N73" s="110"/>
    </row>
    <row r="74" spans="1:14" customFormat="1" x14ac:dyDescent="0.25">
      <c r="A74" s="107" t="s">
        <v>144</v>
      </c>
      <c r="B74" s="239" t="s">
        <v>103</v>
      </c>
      <c r="C74" s="240"/>
      <c r="D74" s="240"/>
      <c r="E74" s="240"/>
      <c r="F74" s="240"/>
      <c r="G74" s="240"/>
      <c r="H74" s="241"/>
      <c r="I74" s="107" t="s">
        <v>85</v>
      </c>
      <c r="J74" s="109">
        <v>5</v>
      </c>
      <c r="K74" s="203">
        <v>2500</v>
      </c>
      <c r="L74" s="210"/>
      <c r="M74" s="206">
        <f t="shared" si="3"/>
        <v>0</v>
      </c>
      <c r="N74" s="110"/>
    </row>
    <row r="75" spans="1:14" customFormat="1" x14ac:dyDescent="0.25">
      <c r="A75" s="107" t="s">
        <v>145</v>
      </c>
      <c r="B75" s="239" t="s">
        <v>104</v>
      </c>
      <c r="C75" s="240"/>
      <c r="D75" s="240"/>
      <c r="E75" s="240"/>
      <c r="F75" s="240"/>
      <c r="G75" s="240"/>
      <c r="H75" s="241"/>
      <c r="I75" s="107" t="s">
        <v>85</v>
      </c>
      <c r="J75" s="109">
        <v>5</v>
      </c>
      <c r="K75" s="203">
        <v>3500</v>
      </c>
      <c r="L75" s="210"/>
      <c r="M75" s="206">
        <f t="shared" si="3"/>
        <v>0</v>
      </c>
      <c r="N75" s="110"/>
    </row>
    <row r="76" spans="1:14" customFormat="1" x14ac:dyDescent="0.25">
      <c r="A76" s="107" t="s">
        <v>146</v>
      </c>
      <c r="B76" s="239" t="s">
        <v>105</v>
      </c>
      <c r="C76" s="240"/>
      <c r="D76" s="240"/>
      <c r="E76" s="240"/>
      <c r="F76" s="240"/>
      <c r="G76" s="240"/>
      <c r="H76" s="241"/>
      <c r="I76" s="107" t="s">
        <v>122</v>
      </c>
      <c r="J76" s="109">
        <v>30</v>
      </c>
      <c r="K76" s="203">
        <v>450</v>
      </c>
      <c r="L76" s="210"/>
      <c r="M76" s="206">
        <f t="shared" si="3"/>
        <v>0</v>
      </c>
      <c r="N76" s="110"/>
    </row>
    <row r="77" spans="1:14" customFormat="1" x14ac:dyDescent="0.25">
      <c r="A77" s="107" t="s">
        <v>147</v>
      </c>
      <c r="B77" s="239" t="s">
        <v>106</v>
      </c>
      <c r="C77" s="240"/>
      <c r="D77" s="240"/>
      <c r="E77" s="240"/>
      <c r="F77" s="240"/>
      <c r="G77" s="240"/>
      <c r="H77" s="241"/>
      <c r="I77" s="107" t="s">
        <v>85</v>
      </c>
      <c r="J77" s="109">
        <v>3</v>
      </c>
      <c r="K77" s="203">
        <v>150</v>
      </c>
      <c r="L77" s="210"/>
      <c r="M77" s="206">
        <f t="shared" si="3"/>
        <v>0</v>
      </c>
      <c r="N77" s="110"/>
    </row>
    <row r="78" spans="1:14" customFormat="1" x14ac:dyDescent="0.25">
      <c r="A78" s="107" t="s">
        <v>148</v>
      </c>
      <c r="B78" s="239" t="s">
        <v>179</v>
      </c>
      <c r="C78" s="240"/>
      <c r="D78" s="240"/>
      <c r="E78" s="240"/>
      <c r="F78" s="240"/>
      <c r="G78" s="240"/>
      <c r="H78" s="241"/>
      <c r="I78" s="107" t="s">
        <v>85</v>
      </c>
      <c r="J78" s="109">
        <v>3</v>
      </c>
      <c r="K78" s="203">
        <v>400</v>
      </c>
      <c r="L78" s="210"/>
      <c r="M78" s="206">
        <f t="shared" si="3"/>
        <v>0</v>
      </c>
      <c r="N78" s="110"/>
    </row>
    <row r="79" spans="1:14" customFormat="1" x14ac:dyDescent="0.25">
      <c r="A79" s="107" t="s">
        <v>149</v>
      </c>
      <c r="B79" s="239" t="s">
        <v>180</v>
      </c>
      <c r="C79" s="240"/>
      <c r="D79" s="240"/>
      <c r="E79" s="240"/>
      <c r="F79" s="240"/>
      <c r="G79" s="240"/>
      <c r="H79" s="241"/>
      <c r="I79" s="187" t="s">
        <v>183</v>
      </c>
      <c r="J79" s="109">
        <v>1</v>
      </c>
      <c r="K79" s="203">
        <v>1000</v>
      </c>
      <c r="L79" s="210"/>
      <c r="M79" s="206">
        <f t="shared" si="3"/>
        <v>0</v>
      </c>
      <c r="N79" s="110"/>
    </row>
    <row r="80" spans="1:14" customFormat="1" x14ac:dyDescent="0.25">
      <c r="A80" s="107" t="s">
        <v>150</v>
      </c>
      <c r="B80" s="239" t="s">
        <v>107</v>
      </c>
      <c r="C80" s="240"/>
      <c r="D80" s="240"/>
      <c r="E80" s="240"/>
      <c r="F80" s="240"/>
      <c r="G80" s="240"/>
      <c r="H80" s="241"/>
      <c r="I80" s="107" t="s">
        <v>85</v>
      </c>
      <c r="J80" s="109">
        <v>3</v>
      </c>
      <c r="K80" s="203">
        <v>100</v>
      </c>
      <c r="L80" s="210"/>
      <c r="M80" s="206">
        <f t="shared" si="3"/>
        <v>0</v>
      </c>
      <c r="N80" s="110"/>
    </row>
    <row r="81" spans="1:14" customFormat="1" x14ac:dyDescent="0.25">
      <c r="A81" s="107" t="s">
        <v>151</v>
      </c>
      <c r="B81" s="239" t="s">
        <v>181</v>
      </c>
      <c r="C81" s="240"/>
      <c r="D81" s="240"/>
      <c r="E81" s="240"/>
      <c r="F81" s="240"/>
      <c r="G81" s="240"/>
      <c r="H81" s="241"/>
      <c r="I81" s="107" t="s">
        <v>85</v>
      </c>
      <c r="J81" s="109">
        <v>1</v>
      </c>
      <c r="K81" s="203">
        <v>250</v>
      </c>
      <c r="L81" s="210"/>
      <c r="M81" s="206">
        <f t="shared" si="3"/>
        <v>0</v>
      </c>
      <c r="N81" s="110"/>
    </row>
    <row r="82" spans="1:14" customFormat="1" x14ac:dyDescent="0.25">
      <c r="A82" s="107" t="s">
        <v>152</v>
      </c>
      <c r="B82" s="239" t="s">
        <v>182</v>
      </c>
      <c r="C82" s="240"/>
      <c r="D82" s="240"/>
      <c r="E82" s="240"/>
      <c r="F82" s="240"/>
      <c r="G82" s="240"/>
      <c r="H82" s="241"/>
      <c r="I82" s="107" t="s">
        <v>85</v>
      </c>
      <c r="J82" s="109">
        <v>1</v>
      </c>
      <c r="K82" s="203">
        <v>500</v>
      </c>
      <c r="L82" s="210"/>
      <c r="M82" s="206">
        <f t="shared" si="3"/>
        <v>0</v>
      </c>
      <c r="N82" s="110"/>
    </row>
    <row r="83" spans="1:14" customFormat="1" x14ac:dyDescent="0.25">
      <c r="A83" s="107" t="s">
        <v>153</v>
      </c>
      <c r="B83" s="111" t="s">
        <v>184</v>
      </c>
      <c r="C83" s="112"/>
      <c r="D83" s="112"/>
      <c r="E83" s="112"/>
      <c r="F83" s="112"/>
      <c r="G83" s="112"/>
      <c r="H83" s="114"/>
      <c r="I83" s="107" t="s">
        <v>85</v>
      </c>
      <c r="J83" s="109">
        <v>5</v>
      </c>
      <c r="K83" s="203">
        <v>500</v>
      </c>
      <c r="L83" s="210"/>
      <c r="M83" s="206">
        <f t="shared" si="3"/>
        <v>0</v>
      </c>
      <c r="N83" s="110"/>
    </row>
    <row r="84" spans="1:14" customFormat="1" x14ac:dyDescent="0.25">
      <c r="A84" s="107" t="s">
        <v>154</v>
      </c>
      <c r="B84" s="239" t="s">
        <v>108</v>
      </c>
      <c r="C84" s="240"/>
      <c r="D84" s="240"/>
      <c r="E84" s="240"/>
      <c r="F84" s="240"/>
      <c r="G84" s="240"/>
      <c r="H84" s="241"/>
      <c r="I84" s="107" t="s">
        <v>85</v>
      </c>
      <c r="J84" s="109">
        <v>5</v>
      </c>
      <c r="K84" s="203">
        <v>150</v>
      </c>
      <c r="L84" s="210"/>
      <c r="M84" s="206">
        <f t="shared" si="3"/>
        <v>0</v>
      </c>
      <c r="N84" s="110"/>
    </row>
    <row r="85" spans="1:14" customFormat="1" x14ac:dyDescent="0.25">
      <c r="A85" s="107" t="s">
        <v>155</v>
      </c>
      <c r="B85" s="239" t="s">
        <v>109</v>
      </c>
      <c r="C85" s="240"/>
      <c r="D85" s="240"/>
      <c r="E85" s="240"/>
      <c r="F85" s="240"/>
      <c r="G85" s="240"/>
      <c r="H85" s="241"/>
      <c r="I85" s="107" t="s">
        <v>85</v>
      </c>
      <c r="J85" s="109">
        <v>15</v>
      </c>
      <c r="K85" s="203">
        <v>100</v>
      </c>
      <c r="L85" s="210"/>
      <c r="M85" s="206">
        <f t="shared" si="3"/>
        <v>0</v>
      </c>
      <c r="N85" s="110"/>
    </row>
    <row r="86" spans="1:14" customFormat="1" x14ac:dyDescent="0.25">
      <c r="A86" s="107" t="s">
        <v>156</v>
      </c>
      <c r="B86" s="239" t="s">
        <v>110</v>
      </c>
      <c r="C86" s="240"/>
      <c r="D86" s="240"/>
      <c r="E86" s="240"/>
      <c r="F86" s="240"/>
      <c r="G86" s="240"/>
      <c r="H86" s="241"/>
      <c r="I86" s="107" t="s">
        <v>85</v>
      </c>
      <c r="J86" s="109">
        <v>10</v>
      </c>
      <c r="K86" s="203">
        <v>100</v>
      </c>
      <c r="L86" s="210"/>
      <c r="M86" s="206">
        <f t="shared" si="3"/>
        <v>0</v>
      </c>
      <c r="N86" s="110"/>
    </row>
    <row r="87" spans="1:14" customFormat="1" x14ac:dyDescent="0.25">
      <c r="A87" s="107" t="s">
        <v>157</v>
      </c>
      <c r="B87" s="239" t="s">
        <v>111</v>
      </c>
      <c r="C87" s="240"/>
      <c r="D87" s="240"/>
      <c r="E87" s="240"/>
      <c r="F87" s="240"/>
      <c r="G87" s="240"/>
      <c r="H87" s="241"/>
      <c r="I87" s="107" t="s">
        <v>123</v>
      </c>
      <c r="J87" s="109">
        <v>500</v>
      </c>
      <c r="K87" s="203">
        <v>50</v>
      </c>
      <c r="L87" s="210"/>
      <c r="M87" s="206">
        <f t="shared" si="3"/>
        <v>0</v>
      </c>
      <c r="N87" s="110"/>
    </row>
    <row r="88" spans="1:14" customFormat="1" x14ac:dyDescent="0.25">
      <c r="A88" s="107" t="s">
        <v>185</v>
      </c>
      <c r="B88" s="239" t="s">
        <v>112</v>
      </c>
      <c r="C88" s="240"/>
      <c r="D88" s="240"/>
      <c r="E88" s="240"/>
      <c r="F88" s="240"/>
      <c r="G88" s="240"/>
      <c r="H88" s="241"/>
      <c r="I88" s="107" t="s">
        <v>85</v>
      </c>
      <c r="J88" s="109">
        <v>3</v>
      </c>
      <c r="K88" s="203">
        <v>750</v>
      </c>
      <c r="L88" s="210"/>
      <c r="M88" s="206">
        <f t="shared" si="3"/>
        <v>0</v>
      </c>
      <c r="N88" s="110"/>
    </row>
    <row r="89" spans="1:14" customFormat="1" x14ac:dyDescent="0.25">
      <c r="A89" s="107" t="s">
        <v>186</v>
      </c>
      <c r="B89" s="239" t="s">
        <v>113</v>
      </c>
      <c r="C89" s="240"/>
      <c r="D89" s="240"/>
      <c r="E89" s="240"/>
      <c r="F89" s="240"/>
      <c r="G89" s="240"/>
      <c r="H89" s="241"/>
      <c r="I89" s="107" t="s">
        <v>85</v>
      </c>
      <c r="J89" s="109">
        <v>2</v>
      </c>
      <c r="K89" s="203">
        <v>150</v>
      </c>
      <c r="L89" s="210"/>
      <c r="M89" s="206">
        <f t="shared" si="3"/>
        <v>0</v>
      </c>
      <c r="N89" s="110"/>
    </row>
    <row r="90" spans="1:14" customFormat="1" x14ac:dyDescent="0.25">
      <c r="A90" s="107" t="s">
        <v>187</v>
      </c>
      <c r="B90" s="239" t="s">
        <v>114</v>
      </c>
      <c r="C90" s="240"/>
      <c r="D90" s="240"/>
      <c r="E90" s="240"/>
      <c r="F90" s="240"/>
      <c r="G90" s="240"/>
      <c r="H90" s="241"/>
      <c r="I90" s="107" t="s">
        <v>85</v>
      </c>
      <c r="J90" s="109">
        <v>5</v>
      </c>
      <c r="K90" s="203">
        <v>700</v>
      </c>
      <c r="L90" s="210"/>
      <c r="M90" s="206">
        <f t="shared" si="3"/>
        <v>0</v>
      </c>
      <c r="N90" s="110"/>
    </row>
    <row r="91" spans="1:14" customFormat="1" x14ac:dyDescent="0.25">
      <c r="A91" s="107" t="s">
        <v>188</v>
      </c>
      <c r="B91" s="239" t="s">
        <v>115</v>
      </c>
      <c r="C91" s="240"/>
      <c r="D91" s="240"/>
      <c r="E91" s="240"/>
      <c r="F91" s="240"/>
      <c r="G91" s="240"/>
      <c r="H91" s="241"/>
      <c r="I91" s="107" t="s">
        <v>85</v>
      </c>
      <c r="J91" s="109">
        <v>5</v>
      </c>
      <c r="K91" s="203">
        <v>150</v>
      </c>
      <c r="L91" s="210"/>
      <c r="M91" s="206">
        <f t="shared" si="3"/>
        <v>0</v>
      </c>
      <c r="N91" s="110"/>
    </row>
    <row r="92" spans="1:14" customFormat="1" x14ac:dyDescent="0.25">
      <c r="A92" s="107" t="s">
        <v>189</v>
      </c>
      <c r="B92" s="239" t="s">
        <v>116</v>
      </c>
      <c r="C92" s="240"/>
      <c r="D92" s="240"/>
      <c r="E92" s="240"/>
      <c r="F92" s="240"/>
      <c r="G92" s="240"/>
      <c r="H92" s="241"/>
      <c r="I92" s="107" t="s">
        <v>85</v>
      </c>
      <c r="J92" s="109">
        <v>1</v>
      </c>
      <c r="K92" s="203">
        <v>2500</v>
      </c>
      <c r="L92" s="210"/>
      <c r="M92" s="206">
        <f t="shared" si="3"/>
        <v>0</v>
      </c>
      <c r="N92" s="110"/>
    </row>
    <row r="93" spans="1:14" customFormat="1" x14ac:dyDescent="0.25">
      <c r="A93" s="107" t="s">
        <v>190</v>
      </c>
      <c r="B93" s="239" t="s">
        <v>117</v>
      </c>
      <c r="C93" s="240"/>
      <c r="D93" s="240"/>
      <c r="E93" s="240"/>
      <c r="F93" s="240"/>
      <c r="G93" s="240"/>
      <c r="H93" s="241"/>
      <c r="I93" s="107" t="s">
        <v>55</v>
      </c>
      <c r="J93" s="109">
        <v>1</v>
      </c>
      <c r="K93" s="203">
        <v>2500</v>
      </c>
      <c r="L93" s="210"/>
      <c r="M93" s="206">
        <f t="shared" si="3"/>
        <v>0</v>
      </c>
      <c r="N93" s="110"/>
    </row>
    <row r="94" spans="1:14" customFormat="1" x14ac:dyDescent="0.25">
      <c r="A94" s="107" t="s">
        <v>191</v>
      </c>
      <c r="B94" s="239" t="s">
        <v>118</v>
      </c>
      <c r="C94" s="240"/>
      <c r="D94" s="240"/>
      <c r="E94" s="240"/>
      <c r="F94" s="240"/>
      <c r="G94" s="240"/>
      <c r="H94" s="241"/>
      <c r="I94" s="107" t="s">
        <v>55</v>
      </c>
      <c r="J94" s="109">
        <v>1</v>
      </c>
      <c r="K94" s="203">
        <v>2700</v>
      </c>
      <c r="L94" s="210"/>
      <c r="M94" s="206">
        <f t="shared" si="3"/>
        <v>0</v>
      </c>
      <c r="N94" s="110"/>
    </row>
    <row r="95" spans="1:14" customFormat="1" x14ac:dyDescent="0.25">
      <c r="A95" s="107" t="s">
        <v>192</v>
      </c>
      <c r="B95" s="239" t="s">
        <v>119</v>
      </c>
      <c r="C95" s="240"/>
      <c r="D95" s="240"/>
      <c r="E95" s="240"/>
      <c r="F95" s="240"/>
      <c r="G95" s="240"/>
      <c r="H95" s="241"/>
      <c r="I95" s="107" t="s">
        <v>55</v>
      </c>
      <c r="J95" s="109">
        <v>1</v>
      </c>
      <c r="K95" s="203">
        <v>3000</v>
      </c>
      <c r="L95" s="210"/>
      <c r="M95" s="206">
        <f t="shared" si="3"/>
        <v>0</v>
      </c>
      <c r="N95" s="110"/>
    </row>
    <row r="96" spans="1:14" customFormat="1" x14ac:dyDescent="0.25">
      <c r="A96" s="107" t="s">
        <v>193</v>
      </c>
      <c r="B96" s="239" t="s">
        <v>120</v>
      </c>
      <c r="C96" s="240"/>
      <c r="D96" s="240"/>
      <c r="E96" s="240"/>
      <c r="F96" s="240"/>
      <c r="G96" s="240"/>
      <c r="H96" s="241"/>
      <c r="I96" s="107" t="s">
        <v>55</v>
      </c>
      <c r="J96" s="109">
        <v>1</v>
      </c>
      <c r="K96" s="203">
        <v>4500</v>
      </c>
      <c r="L96" s="210"/>
      <c r="M96" s="206">
        <f t="shared" si="3"/>
        <v>0</v>
      </c>
      <c r="N96" s="110"/>
    </row>
    <row r="97" spans="1:14" customFormat="1" ht="14.4" thickBot="1" x14ac:dyDescent="0.3">
      <c r="A97" s="107" t="s">
        <v>194</v>
      </c>
      <c r="B97" s="242" t="s">
        <v>121</v>
      </c>
      <c r="C97" s="243"/>
      <c r="D97" s="243"/>
      <c r="E97" s="243"/>
      <c r="F97" s="243"/>
      <c r="G97" s="243"/>
      <c r="H97" s="244"/>
      <c r="I97" s="121" t="s">
        <v>55</v>
      </c>
      <c r="J97" s="122">
        <v>1</v>
      </c>
      <c r="K97" s="203">
        <v>6500</v>
      </c>
      <c r="L97" s="210"/>
      <c r="M97" s="206">
        <f t="shared" si="3"/>
        <v>0</v>
      </c>
      <c r="N97" s="123"/>
    </row>
    <row r="98" spans="1:14" customFormat="1" ht="14.4" thickBot="1" x14ac:dyDescent="0.3">
      <c r="A98" s="245" t="s">
        <v>158</v>
      </c>
      <c r="B98" s="246"/>
      <c r="C98" s="246"/>
      <c r="D98" s="246"/>
      <c r="E98" s="246"/>
      <c r="F98" s="246"/>
      <c r="G98" s="246"/>
      <c r="H98" s="247"/>
      <c r="I98" s="145"/>
      <c r="J98" s="146"/>
      <c r="K98" s="147"/>
      <c r="L98" s="147"/>
      <c r="M98" s="156">
        <f>SUM(M52:M97)</f>
        <v>0</v>
      </c>
      <c r="N98" s="148"/>
    </row>
    <row r="99" spans="1:14" s="29" customFormat="1" ht="15.75" customHeight="1" thickTop="1" thickBot="1" x14ac:dyDescent="0.35">
      <c r="A99" s="149">
        <v>2.2999999999999998</v>
      </c>
      <c r="B99" s="150" t="s">
        <v>203</v>
      </c>
      <c r="C99" s="151"/>
      <c r="D99" s="151"/>
      <c r="E99" s="151"/>
      <c r="F99" s="151"/>
      <c r="G99" s="151"/>
      <c r="H99" s="151"/>
      <c r="I99" s="152"/>
      <c r="J99" s="153"/>
      <c r="K99" s="151"/>
      <c r="L99" s="151"/>
      <c r="M99" s="153"/>
      <c r="N99" s="155"/>
    </row>
    <row r="100" spans="1:14" customFormat="1" ht="14.4" thickTop="1" x14ac:dyDescent="0.25">
      <c r="A100" s="107" t="s">
        <v>159</v>
      </c>
      <c r="B100" s="309" t="s">
        <v>204</v>
      </c>
      <c r="C100" s="310"/>
      <c r="D100" s="310"/>
      <c r="E100" s="310"/>
      <c r="F100" s="310"/>
      <c r="G100" s="310"/>
      <c r="H100" s="113"/>
      <c r="I100" s="107"/>
      <c r="J100" s="109"/>
      <c r="K100" s="135">
        <v>100000</v>
      </c>
      <c r="L100" s="237"/>
      <c r="M100" s="137"/>
      <c r="N100" s="110" t="s">
        <v>196</v>
      </c>
    </row>
    <row r="101" spans="1:14" customFormat="1" ht="14.4" thickBot="1" x14ac:dyDescent="0.3">
      <c r="A101" s="138"/>
      <c r="B101" s="304" t="s">
        <v>63</v>
      </c>
      <c r="C101" s="305"/>
      <c r="D101" s="305"/>
      <c r="E101" s="305"/>
      <c r="F101" s="305"/>
      <c r="G101" s="305"/>
      <c r="H101" s="305"/>
      <c r="I101" s="138" t="s">
        <v>61</v>
      </c>
      <c r="J101" s="139"/>
      <c r="K101" s="235"/>
      <c r="L101" s="238"/>
      <c r="M101" s="236">
        <f>K100*(1+L101)</f>
        <v>100000</v>
      </c>
      <c r="N101" s="140" t="s">
        <v>197</v>
      </c>
    </row>
    <row r="102" spans="1:14" customFormat="1" ht="14.4" thickBot="1" x14ac:dyDescent="0.3">
      <c r="A102" s="306" t="s">
        <v>71</v>
      </c>
      <c r="B102" s="307"/>
      <c r="C102" s="307"/>
      <c r="D102" s="307"/>
      <c r="E102" s="307"/>
      <c r="F102" s="307"/>
      <c r="G102" s="307"/>
      <c r="H102" s="308"/>
      <c r="I102" s="141"/>
      <c r="J102" s="142"/>
      <c r="K102" s="143"/>
      <c r="L102" s="188"/>
      <c r="M102" s="156">
        <f>M101</f>
        <v>100000</v>
      </c>
      <c r="N102" s="144"/>
    </row>
    <row r="103" spans="1:14" s="169" customFormat="1" ht="19.8" thickBot="1" x14ac:dyDescent="0.4">
      <c r="A103" s="163"/>
      <c r="B103" s="298" t="s">
        <v>195</v>
      </c>
      <c r="C103" s="299"/>
      <c r="D103" s="299"/>
      <c r="E103" s="299"/>
      <c r="F103" s="299"/>
      <c r="G103" s="299"/>
      <c r="H103" s="300"/>
      <c r="I103" s="164"/>
      <c r="J103" s="165"/>
      <c r="K103" s="166"/>
      <c r="L103" s="166"/>
      <c r="M103" s="167">
        <f>M50+M98+M102</f>
        <v>100000</v>
      </c>
      <c r="N103" s="168"/>
    </row>
    <row r="104" spans="1:14" s="170" customFormat="1" ht="25.2" thickTop="1" x14ac:dyDescent="0.4">
      <c r="A104" s="301" t="s">
        <v>70</v>
      </c>
      <c r="B104" s="302"/>
      <c r="C104" s="302"/>
      <c r="D104" s="302"/>
      <c r="E104" s="302"/>
      <c r="F104" s="302"/>
      <c r="G104" s="302"/>
      <c r="H104" s="303"/>
      <c r="I104" s="171"/>
      <c r="J104" s="172"/>
      <c r="K104" s="173"/>
      <c r="L104" s="173"/>
      <c r="M104" s="174">
        <f>M44+M103</f>
        <v>100000</v>
      </c>
      <c r="N104" s="175"/>
    </row>
    <row r="105" spans="1:14" s="170" customFormat="1" ht="25.2" thickBot="1" x14ac:dyDescent="0.45">
      <c r="A105" s="248" t="s">
        <v>160</v>
      </c>
      <c r="B105" s="249"/>
      <c r="C105" s="249"/>
      <c r="D105" s="249"/>
      <c r="E105" s="249"/>
      <c r="F105" s="249"/>
      <c r="G105" s="249"/>
      <c r="H105" s="250"/>
      <c r="I105" s="176"/>
      <c r="J105" s="177"/>
      <c r="K105" s="178"/>
      <c r="L105" s="178"/>
      <c r="M105" s="179">
        <f>M104*1.18</f>
        <v>118000</v>
      </c>
      <c r="N105" s="180"/>
    </row>
    <row r="106" spans="1:14" ht="14.4" thickTop="1" x14ac:dyDescent="0.25"/>
  </sheetData>
  <mergeCells count="119">
    <mergeCell ref="F27:F28"/>
    <mergeCell ref="H27:H28"/>
    <mergeCell ref="K32:K33"/>
    <mergeCell ref="A2:A3"/>
    <mergeCell ref="B2:D2"/>
    <mergeCell ref="E2:G2"/>
    <mergeCell ref="H2:H3"/>
    <mergeCell ref="I2:I3"/>
    <mergeCell ref="J2:J3"/>
    <mergeCell ref="K2:M2"/>
    <mergeCell ref="B21:B24"/>
    <mergeCell ref="B7:B8"/>
    <mergeCell ref="C7:C8"/>
    <mergeCell ref="C23:C24"/>
    <mergeCell ref="C25:C29"/>
    <mergeCell ref="A25:A29"/>
    <mergeCell ref="I25:I29"/>
    <mergeCell ref="J25:J29"/>
    <mergeCell ref="K25:K29"/>
    <mergeCell ref="A44:H44"/>
    <mergeCell ref="B47:H47"/>
    <mergeCell ref="B48:H48"/>
    <mergeCell ref="B49:H49"/>
    <mergeCell ref="A42:A43"/>
    <mergeCell ref="C42:C43"/>
    <mergeCell ref="B25:B43"/>
    <mergeCell ref="A50:H50"/>
    <mergeCell ref="M32:M33"/>
    <mergeCell ref="A34:A35"/>
    <mergeCell ref="C34:C35"/>
    <mergeCell ref="F34:F35"/>
    <mergeCell ref="G34:G35"/>
    <mergeCell ref="I34:I35"/>
    <mergeCell ref="J34:J35"/>
    <mergeCell ref="K34:K35"/>
    <mergeCell ref="M34:M35"/>
    <mergeCell ref="A32:A33"/>
    <mergeCell ref="C32:C33"/>
    <mergeCell ref="I32:I33"/>
    <mergeCell ref="J32:J33"/>
    <mergeCell ref="D27:D28"/>
    <mergeCell ref="E27:E28"/>
    <mergeCell ref="I42:I43"/>
    <mergeCell ref="B52:H52"/>
    <mergeCell ref="B58:H58"/>
    <mergeCell ref="B59:H59"/>
    <mergeCell ref="B60:H60"/>
    <mergeCell ref="B78:H78"/>
    <mergeCell ref="B79:H79"/>
    <mergeCell ref="B81:H81"/>
    <mergeCell ref="B82:H82"/>
    <mergeCell ref="B75:H75"/>
    <mergeCell ref="B66:H66"/>
    <mergeCell ref="B67:H67"/>
    <mergeCell ref="B68:H68"/>
    <mergeCell ref="B69:H69"/>
    <mergeCell ref="B70:H70"/>
    <mergeCell ref="B61:H61"/>
    <mergeCell ref="B62:H62"/>
    <mergeCell ref="B63:H63"/>
    <mergeCell ref="B64:H64"/>
    <mergeCell ref="B65:H65"/>
    <mergeCell ref="A1:N1"/>
    <mergeCell ref="K7:K8"/>
    <mergeCell ref="M7:M8"/>
    <mergeCell ref="A7:A8"/>
    <mergeCell ref="A23:A24"/>
    <mergeCell ref="K23:K24"/>
    <mergeCell ref="M23:M24"/>
    <mergeCell ref="I23:I24"/>
    <mergeCell ref="J23:J24"/>
    <mergeCell ref="I7:I8"/>
    <mergeCell ref="J7:J8"/>
    <mergeCell ref="B14:B20"/>
    <mergeCell ref="L7:L8"/>
    <mergeCell ref="L23:L24"/>
    <mergeCell ref="J42:J43"/>
    <mergeCell ref="K42:K43"/>
    <mergeCell ref="M42:M43"/>
    <mergeCell ref="N23:N24"/>
    <mergeCell ref="N42:N43"/>
    <mergeCell ref="N2:N3"/>
    <mergeCell ref="N32:N33"/>
    <mergeCell ref="N34:N35"/>
    <mergeCell ref="M25:M29"/>
    <mergeCell ref="N25:N29"/>
    <mergeCell ref="L25:L29"/>
    <mergeCell ref="L32:L33"/>
    <mergeCell ref="L34:L35"/>
    <mergeCell ref="L42:L43"/>
    <mergeCell ref="N7:N8"/>
    <mergeCell ref="B95:H95"/>
    <mergeCell ref="B96:H96"/>
    <mergeCell ref="B97:H97"/>
    <mergeCell ref="A98:H98"/>
    <mergeCell ref="A105:H105"/>
    <mergeCell ref="B92:H92"/>
    <mergeCell ref="B93:H93"/>
    <mergeCell ref="B94:H94"/>
    <mergeCell ref="B91:H91"/>
    <mergeCell ref="B103:H103"/>
    <mergeCell ref="A104:H104"/>
    <mergeCell ref="B101:H101"/>
    <mergeCell ref="A102:H102"/>
    <mergeCell ref="B100:G100"/>
    <mergeCell ref="B71:H71"/>
    <mergeCell ref="B72:H72"/>
    <mergeCell ref="B73:H73"/>
    <mergeCell ref="B74:H74"/>
    <mergeCell ref="B89:H89"/>
    <mergeCell ref="B90:H90"/>
    <mergeCell ref="B87:H87"/>
    <mergeCell ref="B88:H88"/>
    <mergeCell ref="B84:H84"/>
    <mergeCell ref="B85:H85"/>
    <mergeCell ref="B86:H86"/>
    <mergeCell ref="B76:H76"/>
    <mergeCell ref="B77:H77"/>
    <mergeCell ref="B80:H80"/>
  </mergeCells>
  <phoneticPr fontId="13" type="noConversion"/>
  <dataValidations count="80"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5" xr:uid="{291792DD-2DE3-4E71-B460-6285EC40B4DA}">
      <formula1>$K$5*80%</formula1>
      <formula2>$K$5*120%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6" xr:uid="{975D1E15-B58D-4996-A15E-07F52557BED9}">
      <formula1>$K$6*80%</formula1>
      <formula2>$K$6*120%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7:L8" xr:uid="{345D097B-761D-4E10-839C-AE6ADB2E2017}">
      <formula1>$K$7*80%</formula1>
      <formula2>$K$7*120%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9" xr:uid="{9CA286CA-B57B-41F3-89AB-285DAEB435C4}">
      <formula1>$K$9*80%</formula1>
      <formula2>$K$9*120%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10" xr:uid="{CC583ADF-03CB-4A17-BDDD-1750BC1081BA}">
      <formula1>$K$10*80%</formula1>
      <formula2>$K$10*120%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11" xr:uid="{4E7BDD6B-D0E3-457C-8C8C-76C9C4E68B5E}">
      <formula1>$K$11*80%</formula1>
      <formula2>$K$11*120%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12" xr:uid="{3EFA3614-A86B-4B67-87AF-4ABCB93ACCDD}">
      <formula1>$K$12*80%</formula1>
      <formula2>$K$12*120%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13" xr:uid="{20C105E5-79FE-4253-A1C9-E3544D5EE4C2}">
      <formula1>$K$13*80%</formula1>
      <formula2>$K$13*120%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14" xr:uid="{ECD22EEC-605B-4647-B466-CC100D755098}">
      <formula1>$K$14*80%</formula1>
      <formula2>$K$14*120%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15" xr:uid="{00EB2CEC-E111-4456-AA4C-C41C45F1E2B7}">
      <formula1>$K$15*80%</formula1>
      <formula2>$K$15*120%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16" xr:uid="{EEB80527-C380-42EA-8D1E-83C00CDFEF50}">
      <formula1>$K$16*80%</formula1>
      <formula2>$K$16*120%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17" xr:uid="{442C55C4-3FB4-452F-8BA1-22B649FB00B1}">
      <formula1>$K$17*80%</formula1>
      <formula2>$K$17*120%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18" xr:uid="{D871339B-7476-4046-9527-0496ED197D3F}">
      <formula1>$K$18*80%</formula1>
      <formula2>$K$18*120%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19" xr:uid="{C6B493CB-8DA1-4FC3-80CF-BD87E50F852A}">
      <formula1>$K$19*80%</formula1>
      <formula2>$K$19*120%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20" xr:uid="{00C91C29-8330-43C8-AC3A-E0CA8210DC98}">
      <formula1>$K$20*80%</formula1>
      <formula2>$K$20*120%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21" xr:uid="{F929C140-777B-4A10-918C-EEA9C19A35A4}">
      <formula1>$K$21*80%</formula1>
      <formula2>$K$21*120%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22" xr:uid="{A8AB3B36-F374-441E-B7F7-84EF51974ABF}">
      <formula1>$K$22*80%</formula1>
      <formula2>$K$22*120%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23:L24" xr:uid="{C1FB458A-C697-43C7-8A94-905FC84BE0EA}">
      <formula1>$K$23*80%</formula1>
      <formula2>$K$23*120%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25:L29" xr:uid="{28F0AEBA-B160-4A04-9A32-3DA1F32BA99B}">
      <formula1>$K$25*80%</formula1>
      <formula2>$K$25*120%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30" xr:uid="{63C4235A-FE2F-4F18-A3DC-9A74CBFFA039}">
      <formula1>$K$30*80%</formula1>
      <formula2>$K$30*120%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31" xr:uid="{7BE6D8DC-C747-426B-A54D-DEA47D834F2E}">
      <formula1>$K$31*80%</formula1>
      <formula2>$K$31*120%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32:L33" xr:uid="{3BA12A7A-0FCB-4DB1-8E31-8FBBE2EC05A4}">
      <formula1>$K$32*80%</formula1>
      <formula2>$K$32*120%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34:L35" xr:uid="{6794B88F-3100-4E4D-BDC5-1DCFE1007814}">
      <formula1>$K$34*80%</formula1>
      <formula2>$K$34*120%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36" xr:uid="{E2FD7E9E-77A8-4AFF-A099-2334373D6919}">
      <formula1>$K$36*80%</formula1>
      <formula2>$K$36*120%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37" xr:uid="{9E618946-7406-4B8E-9F52-493EDD0083D0}">
      <formula1>$K$37*80%</formula1>
      <formula2>$K$37*120%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38" xr:uid="{60A4B701-00AF-4625-B752-A2C42DF31B75}">
      <formula1>$K$38*80%</formula1>
      <formula2>$K$38*120%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39" xr:uid="{9959672D-AECB-4781-823C-4AB446E21426}">
      <formula1>$K$39*80%</formula1>
      <formula2>$K$39*120%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40" xr:uid="{C18862A4-E833-4718-8681-76025DF0A550}">
      <formula1>$K$40*80%</formula1>
      <formula2>$K$40*120%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41" xr:uid="{07F1CF10-2756-457E-9D05-9E368608F64F}">
      <formula1>$K$41*80%</formula1>
      <formula2>$K$41*120%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42:L43" xr:uid="{79482C66-343B-45EE-BA7C-F389A5A93687}">
      <formula1>$K$42*80%</formula1>
      <formula2>$K$42*120%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47" xr:uid="{CE25EFD6-E087-459A-A620-7A1EE8F7DB47}">
      <formula1>$K$47*80%</formula1>
      <formula2>$K$47*120%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48" xr:uid="{A6FA7A74-8ABE-4A85-A171-E14F9BD3DC7D}">
      <formula1>$K$48*80%</formula1>
      <formula2>$K$48*120%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49" xr:uid="{516D034D-217F-4D00-86A1-2AE833F0572B}">
      <formula1>$K$49*80%</formula1>
      <formula2>$K$49*120%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52" xr:uid="{74932689-0E38-48FE-A453-3819E9B22E3D}">
      <formula1>$K$52*80%</formula1>
      <formula2>$K$52*120%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53" xr:uid="{7BCA1156-39D9-41B8-8065-5985CC6DBB73}">
      <formula1>$K$53*80%</formula1>
      <formula2>$K$53*120%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54" xr:uid="{ECD60B87-95B3-41C9-9545-56BC600E1B6C}">
      <formula1>$K$54*80%</formula1>
      <formula2>$K$54*120%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55" xr:uid="{F20216B1-D447-411E-95F6-BA332E657548}">
      <formula1>$K$55*80%</formula1>
      <formula2>$K$55*120%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56" xr:uid="{C4E5FA41-4B97-4590-A1FC-F8A7AAD64EE2}">
      <formula1>$K$56*80%</formula1>
      <formula2>$K$56*120%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57" xr:uid="{EFB9791F-D6F3-408A-8EDF-760A29F18394}">
      <formula1>$K$57*80%</formula1>
      <formula2>$K$57*120%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58" xr:uid="{3302A8D7-D24C-4485-99D2-C2CC41D8BE20}">
      <formula1>$K$58*80%</formula1>
      <formula2>$K$58*120%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59" xr:uid="{EA143BBF-ADF4-498A-B087-021A1A66A000}">
      <formula1>$K$59*80%</formula1>
      <formula2>$K$59*120%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60" xr:uid="{1BA58BE3-A5F7-451D-9A00-22A20957FECC}">
      <formula1>$K$60*80%</formula1>
      <formula2>$K$60*120%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61" xr:uid="{5E62698B-5CBF-48AC-9A8A-862FD1481438}">
      <formula1>$K$61*80%</formula1>
      <formula2>$K$61*120%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62" xr:uid="{C05F153D-4187-4626-9C01-9AF14688A277}">
      <formula1>$K$62*80%</formula1>
      <formula2>$K$62*120%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63" xr:uid="{4E341A64-C1C2-4CC0-9C94-43230930F76D}">
      <formula1>$K$63*80%</formula1>
      <formula2>$K$63*120%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64" xr:uid="{1F7D7558-CACF-4A99-ACC1-4EF1A771F682}">
      <formula1>$K$64*80%</formula1>
      <formula2>$K$64*120%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65" xr:uid="{E54D4AA6-83C3-4011-A7A9-57D42B7812CD}">
      <formula1>$K$65*80%</formula1>
      <formula2>$K$65*120%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66" xr:uid="{16EFB208-BFCF-4996-BFF4-B0F796A85CD3}">
      <formula1>$K$66*80%</formula1>
      <formula2>$K$66*120%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67" xr:uid="{267E158E-2C2F-42B9-8259-3F85BE7F24E2}">
      <formula1>$K$67*80%</formula1>
      <formula2>$K$67*120%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68" xr:uid="{329AF108-66E6-4FB8-A9FE-359A9ED4B338}">
      <formula1>$K$68*80%</formula1>
      <formula2>$K$68*120%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69" xr:uid="{8A068AAE-A6F0-4E62-A06B-57E9FAFCC783}">
      <formula1>$K$69*80%</formula1>
      <formula2>$K$69*120%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70" xr:uid="{F771E2B6-2202-42FD-BAB1-1E8DB86D649A}">
      <formula1>$K$70*80%</formula1>
      <formula2>$K$70*120%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71" xr:uid="{1CA376DE-BE0F-472E-A04F-ABB541271D54}">
      <formula1>$K$71*80%</formula1>
      <formula2>$K$71*120%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72" xr:uid="{B1EA9915-6810-499D-A938-F8AD4FCF71A7}">
      <formula1>$K$72*80%</formula1>
      <formula2>$K$72*120%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73" xr:uid="{A77C98A3-BAE9-406D-8F4F-6E63584B2905}">
      <formula1>$K$73*80%</formula1>
      <formula2>$K$73*120%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74" xr:uid="{6E06C1F6-D10C-4240-BAB7-3430E5237E3F}">
      <formula1>$K$74*80%</formula1>
      <formula2>$K$74*120%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75" xr:uid="{C75FF6CB-390D-4D20-818D-430F8F764C94}">
      <formula1>$K$75*80%</formula1>
      <formula2>$K$75*120%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76" xr:uid="{EE4A417F-06D9-4BE4-8335-58340C35B921}">
      <formula1>$K$76*80%</formula1>
      <formula2>$K$76*120%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77" xr:uid="{B6E2B1A5-2F61-4E24-82A2-6F0A02140F30}">
      <formula1>$K$77*80%</formula1>
      <formula2>$K$77*120%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78" xr:uid="{A1098511-2E5A-4D64-A693-93DBD650A344}">
      <formula1>$K$78*80%</formula1>
      <formula2>$K$78*120%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79" xr:uid="{3EE15E17-0641-49FF-B7CA-7B475F222FC9}">
      <formula1>$K$79*80%</formula1>
      <formula2>$K$79*120%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80" xr:uid="{37632AF7-D23D-47E2-AEC5-95678EED0153}">
      <formula1>$K$80*80%</formula1>
      <formula2>$K$80*120%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81" xr:uid="{CE159D85-0AB1-4031-82EA-9D00C440510C}">
      <formula1>$K$81*80%</formula1>
      <formula2>$K$81*120%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82" xr:uid="{148EEA17-5FC3-4BFE-8D9D-60F9853511C0}">
      <formula1>$K$82*80%</formula1>
      <formula2>$K$82*120%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83" xr:uid="{E83EDF94-AFFD-4374-AD10-BF442033CC6C}">
      <formula1>$K$83*80%</formula1>
      <formula2>$K$83*120%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84" xr:uid="{EE4AAF39-0B7B-4337-A9A1-1029917FE3EE}">
      <formula1>$K$84*80%</formula1>
      <formula2>$K$84*120%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85" xr:uid="{C7589922-EC16-4B42-A59F-6CCBE3CEA768}">
      <formula1>$K$85*80%</formula1>
      <formula2>$K$85*120%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86" xr:uid="{A1E2D152-AB28-467F-83CB-CC1D53BFCC13}">
      <formula1>$K$86*80%</formula1>
      <formula2>$K$86*120%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87" xr:uid="{8A63D24C-374D-4FC1-BBCF-8930DB7D94AE}">
      <formula1>$K$87*80%</formula1>
      <formula2>$K$87*120%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88" xr:uid="{94F36AB3-B29F-4C82-98C7-676B99EEB435}">
      <formula1>$K$88*80%</formula1>
      <formula2>$K$88*120%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89" xr:uid="{A78B151E-C46A-4D3B-BD1B-42B916EBCDC4}">
      <formula1>$K$89*80%</formula1>
      <formula2>$K$89*120%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90" xr:uid="{8DB74A0A-4658-42C5-89CC-26F05609046B}">
      <formula1>$K$90*80%</formula1>
      <formula2>$K$90*120%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91" xr:uid="{1F2B2F46-E632-4D64-A770-70C171BCBAE6}">
      <formula1>$K$91*80%</formula1>
      <formula2>$K$91*120%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92" xr:uid="{59F24459-CE2C-4E7C-B3F7-8C203138F9EF}">
      <formula1>$K$92*80%</formula1>
      <formula2>$K$92*120%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93" xr:uid="{5B478339-A53F-45F3-81B7-AEFD1317EAFA}">
      <formula1>$K$93*80%</formula1>
      <formula2>$K$93*120%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94" xr:uid="{CDF2CCF5-44C4-45C4-B7D8-21DF729FFD4B}">
      <formula1>$K$94*80%</formula1>
      <formula2>$K$94*120%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95" xr:uid="{ECA75780-5DD9-4FA3-A65C-477B52081528}">
      <formula1>$K$95*80%</formula1>
      <formula2>$K$95*120%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96" xr:uid="{54A9C279-986F-48C2-B2AB-D061493C671B}">
      <formula1>$K$96*80%</formula1>
      <formula2>$K$96*120%</formula2>
    </dataValidation>
    <dataValidation type="decimal" allowBlank="1" showInputMessage="1" showErrorMessage="1" errorTitle="מחיר מחוץ לטווח המותר" error="יש להזין מחיר בין 80% ל־120% ממחיר הבסיס בעמודה K באותה שורה." promptTitle="טווח המחיר המותר" prompt="המחיר חייב להיות בין 80% ל־120% ממחיר הבסיס באותה שורה, כולל הגבולות." sqref="L97" xr:uid="{5F0053F9-FD16-4A85-9383-80FBA90243D5}">
      <formula1>$K$97*80%</formula1>
      <formula2>$K$97*120%</formula2>
    </dataValidation>
    <dataValidation type="decimal" allowBlank="1" showInputMessage="1" showErrorMessage="1" errorTitle="אחוז מחוץ לטווח המותר" error="יש להזין אחוז בין 0% ל־8% בלבד, כולל הגבולות. לדוגמה: 5%." promptTitle="אחוז רווח קבלני" prompt="יש להזין ערך בין 0% ל־8%, כולל סימן האחוז. לדוגמה: 5%." sqref="L101" xr:uid="{F52405A7-EAE6-4F02-919E-C416149BD3BA}">
      <formula1>0</formula1>
      <formula2>0.08</formula2>
    </dataValidation>
  </dataValidations>
  <pageMargins left="0.7" right="0.7" top="0.75" bottom="0.7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22.10.26</vt:lpstr>
      <vt:lpstr>'22.10.26'!WPrint_Area_W</vt:lpstr>
    </vt:vector>
  </TitlesOfParts>
  <Company>MOAG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אילן סבג [llan Sabag]</dc:creator>
  <cp:lastModifiedBy>משה חליאוה [Moshe Haliva]</cp:lastModifiedBy>
  <cp:lastPrinted>2019-12-12T07:21:49Z</cp:lastPrinted>
  <dcterms:created xsi:type="dcterms:W3CDTF">2015-11-16T11:29:41Z</dcterms:created>
  <dcterms:modified xsi:type="dcterms:W3CDTF">2026-10-26T13:01:22Z</dcterms:modified>
</cp:coreProperties>
</file>