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https://shlomi808-my.sharepoint.com/personal/shlomi_shlomocm_co_il/Documents/שולחן העבודה/נתונים ובקרה/"/>
    </mc:Choice>
  </mc:AlternateContent>
  <xr:revisionPtr revIDLastSave="335" documentId="8_{642A96A5-8672-4EAC-9855-D9F2C8779E46}" xr6:coauthVersionLast="47" xr6:coauthVersionMax="47" xr10:uidLastSave="{522255FA-C383-4AD1-B5F4-230A91477F67}"/>
  <bookViews>
    <workbookView xWindow="-109" yWindow="-109" windowWidth="21164" windowHeight="11291" activeTab="1" xr2:uid="{00000000-000D-0000-FFFF-FFFF00000000}"/>
  </bookViews>
  <sheets>
    <sheet name="תנאי סף" sheetId="1" r:id="rId1"/>
    <sheet name="איכות" sheetId="4" r:id="rId2"/>
    <sheet name="מחיר וסיכום" sheetId="5" r:id="rId3"/>
  </sheets>
  <definedNames>
    <definedName name="_Ref179538436" localSheetId="0">'תנאי סף'!#REF!</definedName>
    <definedName name="_Ref296892477" localSheetId="0">'תנאי סף'!#REF!</definedName>
    <definedName name="_Ref297537502" localSheetId="0">'תנאי סף'!#REF!</definedName>
    <definedName name="_Ref299614156" localSheetId="0">'תנאי סף'!#REF!</definedName>
    <definedName name="_Ref370930661" localSheetId="0">'תנאי סף'!$D$9</definedName>
    <definedName name="_Ref373241086" localSheetId="0">'תנאי סף'!#REF!</definedName>
    <definedName name="_Ref381015046" localSheetId="0">'תנאי סף'!#REF!</definedName>
    <definedName name="_Ref397199965" localSheetId="0">'תנאי סף'!$D$10</definedName>
    <definedName name="_Ref399016160" localSheetId="0">'תנאי סף'!#REF!</definedName>
    <definedName name="_Ref404259197" localSheetId="0">'תנאי סף'!#REF!</definedName>
    <definedName name="_Ref445211817" localSheetId="0">'תנאי סף'!#REF!</definedName>
    <definedName name="_xlnm.Print_Area" localSheetId="0">'תנאי סף'!$A$1:$G$24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5" l="1"/>
  <c r="F7" i="5"/>
  <c r="F37" i="5"/>
  <c r="F36" i="5"/>
  <c r="F35" i="5"/>
  <c r="F38" i="5" s="1"/>
  <c r="F28" i="5"/>
  <c r="F27" i="5"/>
  <c r="F26" i="5"/>
  <c r="F29" i="5" s="1"/>
  <c r="F18" i="5"/>
  <c r="F19" i="5"/>
  <c r="F17" i="5"/>
  <c r="F20" i="5" l="1"/>
  <c r="E7" i="5" s="1"/>
  <c r="E10" i="5" s="1"/>
  <c r="F10" i="5"/>
  <c r="G10" i="5"/>
  <c r="J21" i="4"/>
  <c r="J20" i="4"/>
  <c r="I18" i="4" s="1"/>
  <c r="J19" i="4"/>
  <c r="I15" i="4"/>
  <c r="I11" i="4"/>
  <c r="I6" i="4"/>
  <c r="I22" i="4" s="1"/>
  <c r="I23" i="4" s="1"/>
  <c r="H21" i="4"/>
  <c r="H20" i="4"/>
  <c r="G18" i="4" s="1"/>
  <c r="H19" i="4"/>
  <c r="G15" i="4"/>
  <c r="G11" i="4"/>
  <c r="G6" i="4"/>
  <c r="G22" i="4" s="1"/>
  <c r="G23" i="4" s="1"/>
  <c r="E22" i="4"/>
  <c r="E15" i="4"/>
  <c r="E11" i="4"/>
  <c r="E6" i="4"/>
  <c r="B46" i="5"/>
  <c r="F11" i="5" l="1"/>
  <c r="E45" i="5" s="1"/>
  <c r="G11" i="5"/>
  <c r="F45" i="5" s="1"/>
  <c r="E11" i="5"/>
  <c r="D45" i="5" s="1"/>
  <c r="F21" i="4" l="1"/>
  <c r="F20" i="4"/>
  <c r="F19" i="4"/>
  <c r="E3" i="4"/>
  <c r="E4" i="5" s="1"/>
  <c r="D43" i="5" s="1"/>
  <c r="I3" i="4"/>
  <c r="G4" i="5" s="1"/>
  <c r="F43" i="5" s="1"/>
  <c r="G3" i="4"/>
  <c r="F4" i="5" s="1"/>
  <c r="E43" i="5" s="1"/>
  <c r="F44" i="5" l="1"/>
  <c r="F46" i="5" s="1"/>
  <c r="D22" i="4"/>
  <c r="E18" i="4"/>
  <c r="E44" i="5" l="1"/>
  <c r="E46" i="5" s="1"/>
  <c r="E23" i="4" l="1"/>
  <c r="D44" i="5"/>
  <c r="D46" i="5" s="1"/>
  <c r="D47" i="5" l="1"/>
  <c r="F47" i="5"/>
  <c r="E47" i="5"/>
</calcChain>
</file>

<file path=xl/sharedStrings.xml><?xml version="1.0" encoding="utf-8"?>
<sst xmlns="http://schemas.openxmlformats.org/spreadsheetml/2006/main" count="156" uniqueCount="118">
  <si>
    <t>שם המציע:</t>
  </si>
  <si>
    <t>שם איש הקשר:</t>
  </si>
  <si>
    <t>טלפון:</t>
  </si>
  <si>
    <t>מס' סעיף</t>
  </si>
  <si>
    <t>תנאי סף מנהליים</t>
  </si>
  <si>
    <t>המציע</t>
  </si>
  <si>
    <t>ניקוד</t>
  </si>
  <si>
    <t>ציון איכות</t>
  </si>
  <si>
    <t>ציון מחיר</t>
  </si>
  <si>
    <t>סה"כ ציון</t>
  </si>
  <si>
    <t>מס' הצעה:</t>
  </si>
  <si>
    <t>כתובת דוא"ל:</t>
  </si>
  <si>
    <t>המציע עומד בדרישות תקנה 6(א) לתקנות חובת המכרזים, התשנ"ג-1993 ומחזיק בכל האישורים הנדרשים לפי חוק עסקאות גופים ציבוריים, התשל"ו-1976, כשהם תקפים.</t>
  </si>
  <si>
    <t>הגורם הנבדק</t>
  </si>
  <si>
    <t>ח.פ./ת"ז:</t>
  </si>
  <si>
    <t>קריטריון</t>
  </si>
  <si>
    <t>משקל בציון האיכות</t>
  </si>
  <si>
    <t>סה"כ ציון איכות</t>
  </si>
  <si>
    <t>מעבר סף איכות</t>
  </si>
  <si>
    <t>מחיר</t>
  </si>
  <si>
    <t>ציון מחיר מנורמל</t>
  </si>
  <si>
    <t>שקלול ציונים סופיים</t>
  </si>
  <si>
    <t>משקל</t>
  </si>
  <si>
    <t>רכיב</t>
  </si>
  <si>
    <t>דירוג המציעים</t>
  </si>
  <si>
    <t>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</si>
  <si>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נתון גלם / פירוט</t>
  </si>
  <si>
    <t>10.6.1</t>
  </si>
  <si>
    <t>10.6.2</t>
  </si>
  <si>
    <t>10.6.3</t>
  </si>
  <si>
    <t>10.6.4</t>
  </si>
  <si>
    <t>10.6.5</t>
  </si>
  <si>
    <t>ניסיון המציע</t>
  </si>
  <si>
    <t>איכות הפתרון המוצע</t>
  </si>
  <si>
    <t>ניסיון מנהל הפרויקט - שירות A</t>
  </si>
  <si>
    <t>ניסיון מנהל הפרויקט - שירות B</t>
  </si>
  <si>
    <t>ראיון ותכנית העבודה</t>
  </si>
  <si>
    <t>10.6.2.1</t>
  </si>
  <si>
    <t>10.6.2.2</t>
  </si>
  <si>
    <t>10.6.2.3</t>
  </si>
  <si>
    <t>10.6.2.4</t>
  </si>
  <si>
    <t>תפיסת הפתרון</t>
  </si>
  <si>
    <t>חדשנות וטכנולוגיה</t>
  </si>
  <si>
    <t>חוות דעת לקוחות קודמים</t>
  </si>
  <si>
    <t>משך הפרויקט המתוכנן</t>
  </si>
  <si>
    <t>10.6.3.1</t>
  </si>
  <si>
    <t>10.6.3.2</t>
  </si>
  <si>
    <t>10.6.3.3</t>
  </si>
  <si>
    <t>ניהול פרויקטים שכללו פיתוח של מערכות ממוחשבות המשרתות לפחות 500 גופים</t>
  </si>
  <si>
    <t>ניהול פרויקט של תמיכות לפי 'נוהל שר האוצר לתמיכות מתקציב המדינה' (3(א)) או תמיכות בגופים אחרים לפי הוראות תכ"ם 6.2</t>
  </si>
  <si>
    <t>ניהול פרויקטים של איסוף וניתוח נתונים, מעבר לנדרש בסעיף ‎6.2.2.2</t>
  </si>
  <si>
    <t>10.6.4.1</t>
  </si>
  <si>
    <t>10.6.4.2</t>
  </si>
  <si>
    <t>ביצוע תכניות בקרה, מעבר לנדרש בתנאי הסף ‎6.2.3</t>
  </si>
  <si>
    <t>ניהול פרויקטי בקרה על גופים שקיבלו כספים או בביצוע תכניות בקרות על גופים שקיבלו כספים</t>
  </si>
  <si>
    <t>סימון</t>
  </si>
  <si>
    <t>A1</t>
  </si>
  <si>
    <t>A2</t>
  </si>
  <si>
    <t>A3</t>
  </si>
  <si>
    <t>B1</t>
  </si>
  <si>
    <t>B2</t>
  </si>
  <si>
    <t>מחיר להקמת המערכת הממוחשבת</t>
  </si>
  <si>
    <t>מחיר חודשי לתפעול הפרויקט, לרבות תחזוקת המערכת</t>
  </si>
  <si>
    <t>שו"שים</t>
  </si>
  <si>
    <t>מחיר ליום בקרה</t>
  </si>
  <si>
    <t>מחיר להכנת תכנית בקרה שנתית לרצועת תמיכה אחת</t>
  </si>
  <si>
    <t>סה"כ</t>
  </si>
  <si>
    <t>כמות</t>
  </si>
  <si>
    <t>טבלה 2</t>
  </si>
  <si>
    <t>חישוב הצעת המחיר המשוקללת לרכיב A3 – שו"שים</t>
  </si>
  <si>
    <t>רכיב משנה</t>
  </si>
  <si>
    <t>מספר ימי עבודה נדרשים</t>
  </si>
  <si>
    <t>עד 10 ימים</t>
  </si>
  <si>
    <t>עד 30 ימים</t>
  </si>
  <si>
    <t>מעל 30 ימים</t>
  </si>
  <si>
    <t>P - מחיר לחבילת ימי עבודה כולל מע"מ</t>
  </si>
  <si>
    <t>W – משקל כל רכיב</t>
  </si>
  <si>
    <t>C - מחיר משוקלל כולל מע"מ (W*P)</t>
  </si>
  <si>
    <t>1A3.</t>
  </si>
  <si>
    <t>2A3.</t>
  </si>
  <si>
    <t>3A3.</t>
  </si>
  <si>
    <t>(C1+C2+C3)</t>
  </si>
  <si>
    <t>מציע 1</t>
  </si>
  <si>
    <t>מציע 3</t>
  </si>
  <si>
    <t>מציע 2</t>
  </si>
  <si>
    <t>סה"כ מחיר כולל מע"מ</t>
  </si>
  <si>
    <t xml:space="preserve">הבנה של השירותים הנדרשים במכרז זה (לרבות המפורט במפרט השירותים) ושל ייחודיותם </t>
  </si>
  <si>
    <t xml:space="preserve">הצגת תכנית העבודה המוצעת למתן השירותים במכרז זה לרבות מאפייני המערכת הממוחשבת, אופן איסוף הנתונים, אופן דיווח הגופים, גישה למערכת, דרכי עיבוד וניתוח הנתונים, כלי BI שישמשו למתן השירותים, מתודולוגיית גיבוש תכנית בקרה ויישומה על ידי צוות המציע לעניין זה </t>
  </si>
  <si>
    <t xml:space="preserve">התרשמות כללית מהמציע וממנהלי הפרויקט – ידע והיכרות המנהלים עם התחום הרלוונטי לכל אחד מהם, תקשורת בינאישית, רהיטות, יכולת עבודה בצוות, זמינות לביצוע השירותים  </t>
  </si>
  <si>
    <t>מפ"ל מכרז נתונים ובקרה</t>
  </si>
  <si>
    <t>המציע הוא גוף משפטי מאוגד הרשום ברשם רשמי בישראל ו/או עוסק מורשה.</t>
  </si>
  <si>
    <t>6.1.1</t>
  </si>
  <si>
    <t>6.1.2</t>
  </si>
  <si>
    <t>6.1.3</t>
  </si>
  <si>
    <t>6.1.4</t>
  </si>
  <si>
    <t>ערבות הצעה</t>
  </si>
  <si>
    <t>תנאי סף מקצועיים למציע</t>
  </si>
  <si>
    <t>6.2.1</t>
  </si>
  <si>
    <t>6.2.1.1</t>
  </si>
  <si>
    <t>6.2.1.2</t>
  </si>
  <si>
    <t>המציע בעל מחזור כספי שנתי ממוצע של 4,000,000 ₪ לכל הפחות – בשלוש מתוך ארבע השנים האחרונות (2020, 2021, 2022, 2023).</t>
  </si>
  <si>
    <r>
      <t>המציע בעל ניסיון של לפחות 5 שנים משנת 2014 ואילך בביצוע פרויקטים של פיתוח מערכות לאיסוף וניתוח נתונים.
לעניין זה "</t>
    </r>
    <r>
      <rPr>
        <b/>
        <sz val="12"/>
        <color theme="1"/>
        <rFont val="David"/>
        <family val="2"/>
      </rPr>
      <t>איסוף וניתוח נתונים</t>
    </r>
    <r>
      <rPr>
        <sz val="12"/>
        <color theme="1"/>
        <rFont val="David"/>
        <family val="2"/>
      </rPr>
      <t>" – איסוף, עיבוד וניתוח נתונים כספיים, כמותיים ואיכותניים באופן אוטומטי באמצעות מערכת ממוחשבת מגופים שונים, כולל ביצוע ניתוחים השוואתיים בין הגופים ובין תקופות שונות או מאפיינים שונים.</t>
    </r>
  </si>
  <si>
    <t>תנאי סף מקצועיים למנהל הפרויקט - שירות A</t>
  </si>
  <si>
    <t>בעל תואר אקדמי ראשון לפחות באחד התחומים הבאים: סטטיסטיקה, כלכלה, מינהל עסקים, חשבונאות, מדעי המחשב / מערכות מידע, הנדסה, משפטים או תואר אקדמי שני לפחות במדעי החברה או במדעי הרוח.</t>
  </si>
  <si>
    <t>בעל ניסיון של שנתיים לפחות, משנת 2016 ואילך, בניהול שני פרויקטים או  יותר שמהותם איסוף וניתוח נתונים (כהגדרתם בסעיף ‎6.2.1.2 לעיל), שהועברו מ-50 גופים או מוסדות (לפחות) מדי שנה.</t>
  </si>
  <si>
    <t>6.2.2</t>
  </si>
  <si>
    <t>6.2.2.1</t>
  </si>
  <si>
    <t>6.2.2.2</t>
  </si>
  <si>
    <t>6.2.3</t>
  </si>
  <si>
    <t>6.2.3.1</t>
  </si>
  <si>
    <r>
      <rPr>
        <b/>
        <sz val="12"/>
        <color theme="1"/>
        <rFont val="David"/>
        <family val="2"/>
      </rPr>
      <t>רואה חשבון:</t>
    </r>
    <r>
      <rPr>
        <sz val="12"/>
        <color theme="1"/>
        <rFont val="David"/>
        <family val="2"/>
      </rPr>
      <t xml:space="preserve"> בעל רישיון לעסוק בראיית חשבון אשר הוא בעל ניסיון, משנת 2017 ואילך, בביצוע של לפחות 2 תכניות בקרה, שכל אחת מהן כללה בקרה על לפחות 30 גופים כולל הפקת דו"ח מסכם ללקוח.</t>
    </r>
  </si>
  <si>
    <t>6.2.3.2</t>
  </si>
  <si>
    <t>6.2.3.3</t>
  </si>
  <si>
    <r>
      <rPr>
        <b/>
        <sz val="12"/>
        <color theme="1"/>
        <rFont val="David"/>
        <family val="2"/>
      </rPr>
      <t>מבקר פנים מוסמך:</t>
    </r>
    <r>
      <rPr>
        <sz val="12"/>
        <color theme="1"/>
        <rFont val="David"/>
        <family val="2"/>
      </rPr>
      <t xml:space="preserve"> בעל תואר ראשון בתחום כלשהו, אשר הוא בעל ניסיון של שנתיים לפחות בעבודת ביקורת, משנת 2017 ואילך, וכן בעל ניסיון בביצוע של לפחות 2 תכניות בקרה, שכל אחת מהן כללה בקרה על לפחות 30 גופים כולל הפקת דו"ח מסכם ללקוח.</t>
    </r>
  </si>
  <si>
    <r>
      <rPr>
        <b/>
        <sz val="12"/>
        <color theme="1"/>
        <rFont val="David"/>
        <family val="2"/>
      </rPr>
      <t>כלכלן:</t>
    </r>
    <r>
      <rPr>
        <sz val="12"/>
        <color theme="1"/>
        <rFont val="David"/>
        <family val="2"/>
      </rPr>
      <t xml:space="preserve"> בעל תואר ראשון בכלכלה אשר הוא בעל ניסיון, משנת 2017 ואילך, בביצוע של לפחות 3 תכניות בקרה, שכל אחת מהן כללה בקרה על לפחות 30 גופים כולל הפקת דו"ח מסכם ללקוח.</t>
    </r>
  </si>
  <si>
    <t>תנאי סף מקצועיים למנהל הפרויקט - שירות B</t>
  </si>
  <si>
    <t>מנהל הפרויקט - שירות A</t>
  </si>
  <si>
    <r>
      <t xml:space="preserve">מנהל הפרויקט - שירות B
</t>
    </r>
    <r>
      <rPr>
        <b/>
        <sz val="12"/>
        <color theme="1"/>
        <rFont val="David"/>
        <family val="2"/>
      </rPr>
      <t>(יש להציג רו"ח / מבקר פנים מוסמך / כלכלן)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</si>
</sst>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sz val="11"/>
      <color theme="1"/>
      <name val="David"/>
      <family val="2"/>
    </font>
    <font>
      <sz val="12"/>
      <color rgb="FFFF0000"/>
      <name val="David"/>
      <family val="2"/>
    </font>
    <font>
      <sz val="8"/>
      <name val="Arial"/>
      <family val="2"/>
      <charset val="177"/>
      <scheme val="minor"/>
    </font>
    <font>
      <b/>
      <sz val="15"/>
      <color theme="1"/>
      <name val="David"/>
      <family val="2"/>
    </font>
    <font>
      <b/>
      <sz val="14"/>
      <color theme="1"/>
      <name val="David"/>
      <family val="2"/>
    </font>
    <font>
      <sz val="11"/>
      <color theme="0"/>
      <name val="Arial"/>
      <family val="2"/>
      <charset val="177"/>
      <scheme val="minor"/>
    </font>
    <font>
      <b/>
      <sz val="14"/>
      <name val="Arial"/>
      <family val="2"/>
    </font>
    <font>
      <b/>
      <sz val="12"/>
      <name val="Arial"/>
      <family val="2"/>
    </font>
    <font>
      <b/>
      <sz val="13"/>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b/>
      <sz val="10"/>
      <name val="Arial"/>
      <family val="2"/>
    </font>
    <font>
      <b/>
      <sz val="11"/>
      <color theme="1"/>
      <name val="Arial"/>
      <family val="2"/>
      <scheme val="minor"/>
    </font>
    <font>
      <b/>
      <sz val="11"/>
      <color theme="1"/>
      <name val="David"/>
      <family val="2"/>
      <charset val="177"/>
    </font>
    <font>
      <sz val="11"/>
      <color theme="1"/>
      <name val="Arial"/>
      <family val="2"/>
      <scheme val="minor"/>
    </font>
    <font>
      <b/>
      <sz val="10"/>
      <color theme="1"/>
      <name val="David"/>
      <family val="2"/>
      <charset val="177"/>
    </font>
    <font>
      <sz val="12"/>
      <name val="Arial"/>
      <family val="2"/>
    </font>
    <font>
      <b/>
      <sz val="11"/>
      <name val="Arial"/>
      <family val="2"/>
    </font>
    <font>
      <b/>
      <sz val="13"/>
      <color theme="1"/>
      <name val="Arial"/>
      <family val="2"/>
      <scheme val="minor"/>
    </font>
    <font>
      <b/>
      <sz val="13"/>
      <color theme="1"/>
      <name val="David"/>
      <family val="2"/>
      <charset val="177"/>
    </font>
    <font>
      <sz val="13"/>
      <color theme="1"/>
      <name val="Arial"/>
      <family val="2"/>
      <charset val="177"/>
      <scheme val="minor"/>
    </font>
    <font>
      <sz val="13"/>
      <color theme="1"/>
      <name val="Arial"/>
      <family val="2"/>
      <scheme val="minor"/>
    </font>
    <font>
      <b/>
      <sz val="13"/>
      <color theme="0"/>
      <name val="Arial"/>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s>
  <borders count="49">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95">
    <xf numFmtId="0" fontId="0" fillId="0" borderId="0" xfId="0"/>
    <xf numFmtId="0" fontId="4" fillId="0" borderId="0" xfId="0" applyFont="1"/>
    <xf numFmtId="0" fontId="4" fillId="0" borderId="0" xfId="0" applyFont="1" applyProtection="1">
      <protection hidden="1"/>
    </xf>
    <xf numFmtId="0" fontId="4" fillId="3" borderId="9" xfId="0" applyFont="1" applyFill="1" applyBorder="1" applyAlignment="1" applyProtection="1">
      <alignment horizontal="center" vertical="center" wrapText="1"/>
      <protection locked="0"/>
    </xf>
    <xf numFmtId="0" fontId="3" fillId="0" borderId="0" xfId="0" applyFont="1" applyProtection="1">
      <protection hidden="1"/>
    </xf>
    <xf numFmtId="0" fontId="4" fillId="0" borderId="0" xfId="0" applyFont="1" applyAlignment="1">
      <alignment wrapText="1"/>
    </xf>
    <xf numFmtId="0" fontId="3" fillId="0" borderId="0" xfId="0" applyFont="1"/>
    <xf numFmtId="0" fontId="4" fillId="5" borderId="10" xfId="0" applyFont="1" applyFill="1" applyBorder="1" applyAlignment="1" applyProtection="1">
      <alignment horizontal="right" vertical="center" wrapText="1" readingOrder="2"/>
      <protection hidden="1"/>
    </xf>
    <xf numFmtId="0" fontId="4" fillId="0" borderId="0" xfId="0" applyFont="1" applyAlignment="1">
      <alignment vertical="center"/>
    </xf>
    <xf numFmtId="0" fontId="6" fillId="3" borderId="9"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right" vertical="center" wrapText="1" readingOrder="2"/>
      <protection hidden="1"/>
    </xf>
    <xf numFmtId="0" fontId="4" fillId="3" borderId="6" xfId="0" applyFont="1" applyFill="1" applyBorder="1" applyAlignment="1" applyProtection="1">
      <alignment horizontal="center" vertical="center" wrapText="1"/>
      <protection locked="0"/>
    </xf>
    <xf numFmtId="49" fontId="3" fillId="2" borderId="14" xfId="0" applyNumberFormat="1"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readingOrder="2"/>
      <protection hidden="1"/>
    </xf>
    <xf numFmtId="0" fontId="3" fillId="14" borderId="11" xfId="0" applyFont="1" applyFill="1" applyBorder="1" applyAlignment="1" applyProtection="1">
      <alignment horizontal="center" vertical="center" wrapText="1"/>
      <protection hidden="1"/>
    </xf>
    <xf numFmtId="0" fontId="3" fillId="14" borderId="11" xfId="0" applyFont="1" applyFill="1" applyBorder="1" applyAlignment="1" applyProtection="1">
      <alignment horizontal="center" vertical="center" wrapText="1" readingOrder="2"/>
      <protection hidden="1"/>
    </xf>
    <xf numFmtId="0" fontId="3" fillId="14" borderId="11" xfId="0" applyFont="1" applyFill="1" applyBorder="1" applyAlignment="1" applyProtection="1">
      <alignment horizontal="center" vertical="center" wrapText="1"/>
      <protection locked="0"/>
    </xf>
    <xf numFmtId="49" fontId="3" fillId="14" borderId="11" xfId="0" applyNumberFormat="1" applyFont="1" applyFill="1" applyBorder="1" applyAlignment="1" applyProtection="1">
      <alignment horizontal="center" vertical="center" wrapText="1"/>
      <protection locked="0"/>
    </xf>
    <xf numFmtId="0" fontId="3" fillId="14" borderId="13" xfId="0" applyFont="1" applyFill="1" applyBorder="1" applyAlignment="1" applyProtection="1">
      <alignment horizontal="center" vertical="center" wrapText="1"/>
      <protection hidden="1"/>
    </xf>
    <xf numFmtId="0" fontId="1" fillId="14" borderId="13" xfId="1" applyFill="1" applyBorder="1" applyAlignment="1" applyProtection="1">
      <alignment horizontal="center" vertical="center" wrapText="1"/>
      <protection locked="0"/>
    </xf>
    <xf numFmtId="0" fontId="3" fillId="14" borderId="36" xfId="0" applyFont="1" applyFill="1" applyBorder="1" applyAlignment="1" applyProtection="1">
      <alignment horizontal="center" wrapText="1"/>
      <protection hidden="1"/>
    </xf>
    <xf numFmtId="0" fontId="3" fillId="14" borderId="14" xfId="0" applyFont="1" applyFill="1" applyBorder="1" applyAlignment="1" applyProtection="1">
      <alignment horizontal="center" vertical="center" wrapText="1"/>
      <protection hidden="1"/>
    </xf>
    <xf numFmtId="0" fontId="3" fillId="14" borderId="15" xfId="0" applyFont="1" applyFill="1" applyBorder="1" applyAlignment="1" applyProtection="1">
      <alignment horizontal="center" vertical="center" readingOrder="2"/>
      <protection hidden="1"/>
    </xf>
    <xf numFmtId="0" fontId="4" fillId="3" borderId="12"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protection hidden="1"/>
    </xf>
    <xf numFmtId="0" fontId="4" fillId="3" borderId="36"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readingOrder="2"/>
      <protection locked="0"/>
    </xf>
    <xf numFmtId="0" fontId="4" fillId="3" borderId="38"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readingOrder="2"/>
      <protection locked="0"/>
    </xf>
    <xf numFmtId="0" fontId="11" fillId="7" borderId="14" xfId="0" applyFont="1" applyFill="1" applyBorder="1" applyAlignment="1" applyProtection="1">
      <alignment horizontal="right" vertical="center" wrapText="1" readingOrder="2"/>
      <protection hidden="1"/>
    </xf>
    <xf numFmtId="0" fontId="11" fillId="7" borderId="3" xfId="0" applyFont="1" applyFill="1" applyBorder="1" applyAlignment="1" applyProtection="1">
      <alignment horizontal="center" vertical="center" wrapText="1" readingOrder="2"/>
      <protection hidden="1"/>
    </xf>
    <xf numFmtId="0" fontId="11" fillId="7" borderId="6" xfId="0" applyFont="1" applyFill="1" applyBorder="1" applyAlignment="1" applyProtection="1">
      <alignment horizontal="center" vertical="center" wrapText="1" readingOrder="2"/>
      <protection hidden="1"/>
    </xf>
    <xf numFmtId="14" fontId="11" fillId="7" borderId="3" xfId="0" applyNumberFormat="1" applyFont="1" applyFill="1" applyBorder="1" applyAlignment="1" applyProtection="1">
      <alignment horizontal="center" vertical="center" wrapText="1" readingOrder="2"/>
      <protection hidden="1"/>
    </xf>
    <xf numFmtId="9" fontId="13" fillId="7" borderId="2" xfId="0" applyNumberFormat="1" applyFont="1" applyFill="1" applyBorder="1" applyAlignment="1" applyProtection="1">
      <alignment horizontal="center" vertical="center" wrapText="1" readingOrder="2"/>
      <protection hidden="1"/>
    </xf>
    <xf numFmtId="0" fontId="14" fillId="15" borderId="32" xfId="0" applyFont="1" applyFill="1" applyBorder="1" applyAlignment="1" applyProtection="1">
      <alignment horizontal="center" vertical="center" wrapText="1" readingOrder="2"/>
      <protection locked="0" hidden="1"/>
    </xf>
    <xf numFmtId="164" fontId="14" fillId="15" borderId="24" xfId="0" applyNumberFormat="1" applyFont="1" applyFill="1" applyBorder="1" applyAlignment="1" applyProtection="1">
      <alignment horizontal="center" vertical="center" wrapText="1" readingOrder="2"/>
      <protection locked="0" hidden="1"/>
    </xf>
    <xf numFmtId="0" fontId="14" fillId="15" borderId="30" xfId="0" applyFont="1" applyFill="1" applyBorder="1" applyAlignment="1" applyProtection="1">
      <alignment horizontal="center" vertical="center" wrapText="1" readingOrder="2"/>
      <protection locked="0" hidden="1"/>
    </xf>
    <xf numFmtId="9" fontId="15" fillId="9" borderId="5" xfId="2" applyFont="1" applyFill="1" applyBorder="1" applyAlignment="1" applyProtection="1">
      <alignment horizontal="center" vertical="center" wrapText="1" readingOrder="2"/>
      <protection hidden="1"/>
    </xf>
    <xf numFmtId="0" fontId="16" fillId="10" borderId="7" xfId="0" applyFont="1" applyFill="1" applyBorder="1" applyAlignment="1" applyProtection="1">
      <alignment horizontal="center" vertical="center" wrapText="1" readingOrder="2"/>
      <protection hidden="1"/>
    </xf>
    <xf numFmtId="9" fontId="13" fillId="7" borderId="1" xfId="0" applyNumberFormat="1" applyFont="1" applyFill="1" applyBorder="1" applyAlignment="1" applyProtection="1">
      <alignment horizontal="center" vertical="center" wrapText="1" readingOrder="2"/>
      <protection hidden="1"/>
    </xf>
    <xf numFmtId="0" fontId="12" fillId="6" borderId="33" xfId="0" applyFont="1" applyFill="1" applyBorder="1" applyAlignment="1" applyProtection="1">
      <alignment horizontal="center" vertical="center" wrapText="1" readingOrder="2"/>
      <protection hidden="1"/>
    </xf>
    <xf numFmtId="0" fontId="12" fillId="6" borderId="38" xfId="0" applyFont="1" applyFill="1" applyBorder="1" applyAlignment="1" applyProtection="1">
      <alignment horizontal="center" vertical="center" wrapText="1" readingOrder="2"/>
      <protection hidden="1"/>
    </xf>
    <xf numFmtId="0" fontId="11" fillId="7" borderId="0" xfId="0" applyFont="1" applyFill="1" applyAlignment="1" applyProtection="1">
      <alignment horizontal="right" vertical="center" wrapText="1" readingOrder="2"/>
      <protection hidden="1"/>
    </xf>
    <xf numFmtId="0" fontId="14" fillId="8" borderId="9" xfId="0" applyFont="1" applyFill="1" applyBorder="1" applyAlignment="1" applyProtection="1">
      <alignment vertical="center" wrapText="1" readingOrder="2"/>
      <protection hidden="1"/>
    </xf>
    <xf numFmtId="9" fontId="14" fillId="16" borderId="41" xfId="2" applyFont="1" applyFill="1" applyBorder="1" applyAlignment="1" applyProtection="1">
      <alignment horizontal="center" vertical="center" wrapText="1" readingOrder="2"/>
      <protection hidden="1"/>
    </xf>
    <xf numFmtId="0" fontId="10" fillId="0" borderId="0" xfId="0" applyFont="1" applyProtection="1">
      <protection hidden="1"/>
    </xf>
    <xf numFmtId="0" fontId="0" fillId="0" borderId="0" xfId="0" applyProtection="1">
      <protection hidden="1"/>
    </xf>
    <xf numFmtId="0" fontId="19" fillId="18" borderId="35" xfId="0" applyFont="1" applyFill="1" applyBorder="1" applyAlignment="1" applyProtection="1">
      <alignment vertical="center"/>
      <protection hidden="1"/>
    </xf>
    <xf numFmtId="0" fontId="10" fillId="0" borderId="0" xfId="0" applyFont="1"/>
    <xf numFmtId="49" fontId="4" fillId="5" borderId="9" xfId="0" applyNumberFormat="1" applyFont="1" applyFill="1" applyBorder="1" applyAlignment="1" applyProtection="1">
      <alignment horizontal="center" vertical="center" readingOrder="2"/>
      <protection hidden="1"/>
    </xf>
    <xf numFmtId="49" fontId="4" fillId="5" borderId="11" xfId="0" applyNumberFormat="1" applyFont="1" applyFill="1" applyBorder="1" applyAlignment="1" applyProtection="1">
      <alignment horizontal="center" vertical="center" readingOrder="2"/>
      <protection hidden="1"/>
    </xf>
    <xf numFmtId="49" fontId="4" fillId="5" borderId="13" xfId="0" applyNumberFormat="1" applyFont="1" applyFill="1" applyBorder="1" applyAlignment="1" applyProtection="1">
      <alignment horizontal="center" vertical="center" readingOrder="2"/>
      <protection hidden="1"/>
    </xf>
    <xf numFmtId="49" fontId="4" fillId="5" borderId="34" xfId="0" applyNumberFormat="1" applyFont="1" applyFill="1" applyBorder="1" applyAlignment="1" applyProtection="1">
      <alignment horizontal="center" vertical="center" readingOrder="2"/>
      <protection hidden="1"/>
    </xf>
    <xf numFmtId="49" fontId="4" fillId="5" borderId="22" xfId="0" applyNumberFormat="1" applyFont="1" applyFill="1" applyBorder="1" applyAlignment="1" applyProtection="1">
      <alignment horizontal="center" vertical="center" readingOrder="2"/>
      <protection hidden="1"/>
    </xf>
    <xf numFmtId="0" fontId="4" fillId="3" borderId="31" xfId="0" applyFont="1" applyFill="1" applyBorder="1" applyAlignment="1" applyProtection="1">
      <alignment horizontal="center" vertical="center" wrapText="1" readingOrder="2"/>
      <protection locked="0"/>
    </xf>
    <xf numFmtId="0" fontId="5" fillId="3" borderId="35" xfId="0" applyFont="1" applyFill="1" applyBorder="1" applyAlignment="1" applyProtection="1">
      <alignment horizontal="center" vertical="center" wrapText="1" readingOrder="2"/>
      <protection locked="0"/>
    </xf>
    <xf numFmtId="164" fontId="12" fillId="7" borderId="37" xfId="0" applyNumberFormat="1" applyFont="1" applyFill="1" applyBorder="1" applyAlignment="1" applyProtection="1">
      <alignment vertical="center" wrapText="1" readingOrder="2"/>
      <protection hidden="1"/>
    </xf>
    <xf numFmtId="9" fontId="0" fillId="0" borderId="0" xfId="0" applyNumberFormat="1" applyProtection="1">
      <protection hidden="1"/>
    </xf>
    <xf numFmtId="14" fontId="11" fillId="7" borderId="6" xfId="0" applyNumberFormat="1" applyFont="1" applyFill="1" applyBorder="1" applyAlignment="1" applyProtection="1">
      <alignment horizontal="center" vertical="center" wrapText="1" readingOrder="2"/>
      <protection hidden="1"/>
    </xf>
    <xf numFmtId="0" fontId="19" fillId="17" borderId="3" xfId="0" applyFont="1" applyFill="1" applyBorder="1" applyAlignment="1" applyProtection="1">
      <alignment horizontal="center" vertical="center"/>
      <protection hidden="1"/>
    </xf>
    <xf numFmtId="0" fontId="19" fillId="17" borderId="9"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wrapText="1" readingOrder="2"/>
      <protection hidden="1"/>
    </xf>
    <xf numFmtId="0" fontId="8" fillId="14" borderId="20" xfId="0" applyFont="1" applyFill="1" applyBorder="1" applyAlignment="1" applyProtection="1">
      <alignment horizontal="center" vertical="center" wrapText="1" readingOrder="2"/>
      <protection hidden="1"/>
    </xf>
    <xf numFmtId="0" fontId="8" fillId="14" borderId="17" xfId="0" applyFont="1" applyFill="1" applyBorder="1" applyAlignment="1" applyProtection="1">
      <alignment horizontal="center" vertical="center" wrapText="1" readingOrder="2"/>
      <protection hidden="1"/>
    </xf>
    <xf numFmtId="0" fontId="8" fillId="14" borderId="22" xfId="0" applyFont="1" applyFill="1" applyBorder="1" applyAlignment="1" applyProtection="1">
      <alignment horizontal="center" vertical="center" wrapText="1" readingOrder="2"/>
      <protection hidden="1"/>
    </xf>
    <xf numFmtId="0" fontId="3" fillId="2" borderId="2"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49" fontId="9" fillId="2" borderId="3" xfId="0" applyNumberFormat="1"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hidden="1"/>
    </xf>
    <xf numFmtId="49" fontId="9" fillId="2" borderId="5" xfId="0" applyNumberFormat="1" applyFont="1" applyFill="1" applyBorder="1" applyAlignment="1" applyProtection="1">
      <alignment horizontal="center" vertical="center" wrapText="1"/>
      <protection hidden="1"/>
    </xf>
    <xf numFmtId="0" fontId="16" fillId="10" borderId="8" xfId="0" applyFont="1" applyFill="1" applyBorder="1" applyAlignment="1" applyProtection="1">
      <alignment horizontal="center" vertical="center" wrapText="1" readingOrder="2"/>
      <protection hidden="1"/>
    </xf>
    <xf numFmtId="0" fontId="16" fillId="10" borderId="40" xfId="0" applyFont="1" applyFill="1" applyBorder="1" applyAlignment="1" applyProtection="1">
      <alignment horizontal="center" vertical="center" wrapText="1" readingOrder="2"/>
      <protection hidden="1"/>
    </xf>
    <xf numFmtId="0" fontId="17" fillId="0" borderId="7" xfId="0" applyFont="1" applyBorder="1" applyAlignment="1" applyProtection="1">
      <alignment horizontal="center" vertical="center"/>
      <protection hidden="1"/>
    </xf>
    <xf numFmtId="14" fontId="11" fillId="7" borderId="3" xfId="0" applyNumberFormat="1" applyFont="1" applyFill="1" applyBorder="1" applyAlignment="1" applyProtection="1">
      <alignment horizontal="center" vertical="center" wrapText="1" readingOrder="2"/>
      <protection hidden="1"/>
    </xf>
    <xf numFmtId="14" fontId="11" fillId="7" borderId="6" xfId="0" applyNumberFormat="1" applyFont="1" applyFill="1" applyBorder="1" applyAlignment="1" applyProtection="1">
      <alignment horizontal="center" vertical="center" wrapText="1" readingOrder="2"/>
      <protection hidden="1"/>
    </xf>
    <xf numFmtId="0" fontId="15" fillId="9" borderId="4" xfId="0" applyFont="1" applyFill="1" applyBorder="1" applyAlignment="1" applyProtection="1">
      <alignment horizontal="center" vertical="center" wrapText="1" readingOrder="2"/>
      <protection hidden="1"/>
    </xf>
    <xf numFmtId="0" fontId="15" fillId="9" borderId="18" xfId="0" applyFont="1" applyFill="1" applyBorder="1" applyAlignment="1" applyProtection="1">
      <alignment horizontal="center" vertical="center" wrapText="1" readingOrder="2"/>
      <protection hidden="1"/>
    </xf>
    <xf numFmtId="2" fontId="15" fillId="9" borderId="4" xfId="0" applyNumberFormat="1" applyFont="1" applyFill="1" applyBorder="1" applyAlignment="1" applyProtection="1">
      <alignment horizontal="center" vertical="center" wrapText="1" readingOrder="2"/>
      <protection hidden="1"/>
    </xf>
    <xf numFmtId="2" fontId="15" fillId="9" borderId="21" xfId="0" applyNumberFormat="1" applyFont="1" applyFill="1" applyBorder="1" applyAlignment="1" applyProtection="1">
      <alignment horizontal="center" vertical="center" wrapText="1" readingOrder="2"/>
      <protection hidden="1"/>
    </xf>
    <xf numFmtId="0" fontId="18" fillId="6" borderId="32" xfId="0" applyFont="1" applyFill="1" applyBorder="1" applyAlignment="1" applyProtection="1">
      <alignment horizontal="center" vertical="center" wrapText="1" readingOrder="2"/>
      <protection hidden="1"/>
    </xf>
    <xf numFmtId="0" fontId="18" fillId="6" borderId="12" xfId="0" applyFont="1" applyFill="1" applyBorder="1" applyAlignment="1" applyProtection="1">
      <alignment horizontal="center" vertical="center" wrapText="1" readingOrder="2"/>
      <protection hidden="1"/>
    </xf>
    <xf numFmtId="0" fontId="11" fillId="6" borderId="3" xfId="0" applyFont="1" applyFill="1" applyBorder="1" applyAlignment="1" applyProtection="1">
      <alignment horizontal="center" vertical="center" wrapText="1" readingOrder="2"/>
      <protection hidden="1"/>
    </xf>
    <xf numFmtId="0" fontId="11" fillId="6" borderId="6" xfId="0" applyFont="1" applyFill="1" applyBorder="1" applyAlignment="1" applyProtection="1">
      <alignment horizontal="center" vertical="center" wrapText="1" readingOrder="2"/>
      <protection hidden="1"/>
    </xf>
    <xf numFmtId="0" fontId="11" fillId="6" borderId="5" xfId="0" applyFont="1" applyFill="1" applyBorder="1" applyAlignment="1" applyProtection="1">
      <alignment horizontal="center" vertical="center" wrapText="1" readingOrder="2"/>
      <protection hidden="1"/>
    </xf>
    <xf numFmtId="0" fontId="11" fillId="6" borderId="16" xfId="0" applyFont="1" applyFill="1" applyBorder="1" applyAlignment="1" applyProtection="1">
      <alignment horizontal="center" vertical="center" wrapText="1" readingOrder="2"/>
      <protection hidden="1"/>
    </xf>
    <xf numFmtId="0" fontId="11" fillId="6" borderId="0" xfId="0" applyFont="1" applyFill="1" applyAlignment="1" applyProtection="1">
      <alignment horizontal="center" vertical="center" wrapText="1" readingOrder="2"/>
      <protection hidden="1"/>
    </xf>
    <xf numFmtId="0" fontId="11" fillId="6" borderId="18" xfId="0" applyFont="1" applyFill="1" applyBorder="1" applyAlignment="1" applyProtection="1">
      <alignment horizontal="center" vertical="center" wrapText="1" readingOrder="2"/>
      <protection hidden="1"/>
    </xf>
    <xf numFmtId="0" fontId="12" fillId="6" borderId="3" xfId="0" applyFont="1" applyFill="1" applyBorder="1" applyAlignment="1" applyProtection="1">
      <alignment horizontal="center" vertical="center" wrapText="1" readingOrder="2"/>
      <protection hidden="1"/>
    </xf>
    <xf numFmtId="0" fontId="12" fillId="6" borderId="6" xfId="0" applyFont="1" applyFill="1" applyBorder="1" applyAlignment="1" applyProtection="1">
      <alignment horizontal="center" vertical="center" wrapText="1" readingOrder="2"/>
      <protection hidden="1"/>
    </xf>
    <xf numFmtId="0" fontId="12" fillId="6" borderId="5" xfId="0" applyFont="1" applyFill="1" applyBorder="1" applyAlignment="1" applyProtection="1">
      <alignment horizontal="center" vertical="center" wrapText="1" readingOrder="2"/>
      <protection hidden="1"/>
    </xf>
    <xf numFmtId="0" fontId="11" fillId="6" borderId="1" xfId="0" applyFont="1" applyFill="1" applyBorder="1" applyAlignment="1" applyProtection="1">
      <alignment horizontal="center" vertical="center" wrapText="1" readingOrder="2"/>
      <protection hidden="1"/>
    </xf>
    <xf numFmtId="0" fontId="11" fillId="6" borderId="20" xfId="0" applyFont="1" applyFill="1" applyBorder="1" applyAlignment="1" applyProtection="1">
      <alignment horizontal="center" vertical="center" wrapText="1" readingOrder="2"/>
      <protection hidden="1"/>
    </xf>
    <xf numFmtId="0" fontId="19" fillId="17" borderId="3" xfId="0" applyFont="1" applyFill="1" applyBorder="1" applyAlignment="1" applyProtection="1">
      <alignment horizontal="center" vertical="center"/>
      <protection hidden="1"/>
    </xf>
    <xf numFmtId="0" fontId="19" fillId="17" borderId="9" xfId="0" applyFont="1" applyFill="1" applyBorder="1" applyAlignment="1" applyProtection="1">
      <alignment horizontal="center" vertical="center"/>
      <protection hidden="1"/>
    </xf>
    <xf numFmtId="0" fontId="11" fillId="7" borderId="1" xfId="0" applyFont="1" applyFill="1" applyBorder="1" applyAlignment="1" applyProtection="1">
      <alignment horizontal="right" vertical="center" wrapText="1" readingOrder="2"/>
      <protection hidden="1"/>
    </xf>
    <xf numFmtId="0" fontId="23" fillId="7" borderId="11" xfId="0" applyFont="1" applyFill="1" applyBorder="1" applyAlignment="1" applyProtection="1">
      <alignment horizontal="right" vertical="center" wrapText="1" readingOrder="2"/>
      <protection hidden="1"/>
    </xf>
    <xf numFmtId="0" fontId="23" fillId="7" borderId="13" xfId="0" applyFont="1" applyFill="1" applyBorder="1" applyAlignment="1" applyProtection="1">
      <alignment horizontal="right" vertical="center" wrapText="1" readingOrder="2"/>
      <protection hidden="1"/>
    </xf>
    <xf numFmtId="14" fontId="23" fillId="7" borderId="32" xfId="0" applyNumberFormat="1" applyFont="1" applyFill="1" applyBorder="1" applyAlignment="1" applyProtection="1">
      <alignment horizontal="center" vertical="center" wrapText="1" readingOrder="2"/>
      <protection hidden="1"/>
    </xf>
    <xf numFmtId="14" fontId="23" fillId="7" borderId="25" xfId="0" applyNumberFormat="1" applyFont="1" applyFill="1" applyBorder="1" applyAlignment="1" applyProtection="1">
      <alignment horizontal="center" vertical="center" wrapText="1" readingOrder="2"/>
      <protection hidden="1"/>
    </xf>
    <xf numFmtId="9" fontId="23" fillId="7" borderId="46" xfId="0" applyNumberFormat="1" applyFont="1" applyFill="1" applyBorder="1" applyAlignment="1" applyProtection="1">
      <alignment horizontal="center" vertical="center" wrapText="1" readingOrder="2"/>
      <protection hidden="1"/>
    </xf>
    <xf numFmtId="9" fontId="23" fillId="7" borderId="47" xfId="0" applyNumberFormat="1" applyFont="1" applyFill="1" applyBorder="1" applyAlignment="1" applyProtection="1">
      <alignment horizontal="center" vertical="center" wrapText="1" readingOrder="2"/>
      <protection hidden="1"/>
    </xf>
    <xf numFmtId="1" fontId="12" fillId="7" borderId="24" xfId="2" applyNumberFormat="1" applyFont="1" applyFill="1" applyBorder="1" applyAlignment="1" applyProtection="1">
      <alignment horizontal="center" vertical="center" wrapText="1" readingOrder="1"/>
      <protection locked="0" hidden="1"/>
    </xf>
    <xf numFmtId="1" fontId="12" fillId="7" borderId="42" xfId="2" applyNumberFormat="1" applyFont="1" applyFill="1" applyBorder="1" applyAlignment="1" applyProtection="1">
      <alignment horizontal="center" vertical="center" wrapText="1" readingOrder="1"/>
      <protection locked="0" hidden="1"/>
    </xf>
    <xf numFmtId="1" fontId="24" fillId="7" borderId="30" xfId="2" applyNumberFormat="1" applyFont="1" applyFill="1" applyBorder="1" applyAlignment="1" applyProtection="1">
      <alignment horizontal="center" vertical="center" wrapText="1" readingOrder="1"/>
      <protection locked="0" hidden="1"/>
    </xf>
    <xf numFmtId="1" fontId="24" fillId="7" borderId="24" xfId="2" applyNumberFormat="1" applyFont="1" applyFill="1" applyBorder="1" applyAlignment="1" applyProtection="1">
      <alignment horizontal="center" vertical="center" wrapText="1" readingOrder="1"/>
      <protection locked="0" hidden="1"/>
    </xf>
    <xf numFmtId="1" fontId="24" fillId="7" borderId="45" xfId="2" applyNumberFormat="1" applyFont="1" applyFill="1" applyBorder="1" applyAlignment="1" applyProtection="1">
      <alignment horizontal="center" vertical="center" wrapText="1" readingOrder="1"/>
      <protection locked="0" hidden="1"/>
    </xf>
    <xf numFmtId="1" fontId="24" fillId="7" borderId="42" xfId="2" applyNumberFormat="1" applyFont="1" applyFill="1" applyBorder="1" applyAlignment="1" applyProtection="1">
      <alignment horizontal="center" vertical="center" wrapText="1" readingOrder="1"/>
      <protection locked="0" hidden="1"/>
    </xf>
    <xf numFmtId="0" fontId="11" fillId="7" borderId="6" xfId="0" applyFont="1" applyFill="1" applyBorder="1" applyAlignment="1" applyProtection="1">
      <alignment horizontal="right" vertical="center" wrapText="1" readingOrder="2"/>
      <protection hidden="1"/>
    </xf>
    <xf numFmtId="9" fontId="13" fillId="7" borderId="17" xfId="0" applyNumberFormat="1" applyFont="1" applyFill="1" applyBorder="1" applyAlignment="1" applyProtection="1">
      <alignment horizontal="center" vertical="center" wrapText="1" readingOrder="2"/>
      <protection hidden="1"/>
    </xf>
    <xf numFmtId="164" fontId="12" fillId="7" borderId="10" xfId="2" applyNumberFormat="1" applyFont="1" applyFill="1" applyBorder="1" applyAlignment="1" applyProtection="1">
      <alignment horizontal="center" vertical="center" wrapText="1" readingOrder="1"/>
      <protection locked="0" hidden="1"/>
    </xf>
    <xf numFmtId="1" fontId="12" fillId="7" borderId="30" xfId="0" applyNumberFormat="1" applyFont="1" applyFill="1" applyBorder="1" applyAlignment="1" applyProtection="1">
      <alignment horizontal="center" vertical="center" wrapText="1" readingOrder="2"/>
      <protection hidden="1"/>
    </xf>
    <xf numFmtId="1" fontId="12" fillId="7" borderId="45" xfId="0" applyNumberFormat="1" applyFont="1" applyFill="1" applyBorder="1" applyAlignment="1" applyProtection="1">
      <alignment horizontal="center" vertical="center" wrapText="1" readingOrder="2"/>
      <protection hidden="1"/>
    </xf>
    <xf numFmtId="164" fontId="12" fillId="7" borderId="34" xfId="2" applyNumberFormat="1" applyFont="1" applyFill="1" applyBorder="1" applyAlignment="1" applyProtection="1">
      <alignment horizontal="center" vertical="center" wrapText="1" readingOrder="1"/>
      <protection locked="0" hidden="1"/>
    </xf>
    <xf numFmtId="1" fontId="12" fillId="7" borderId="39" xfId="2" applyNumberFormat="1" applyFont="1" applyFill="1" applyBorder="1" applyAlignment="1" applyProtection="1">
      <alignment horizontal="center" vertical="center" wrapText="1" readingOrder="1"/>
      <protection locked="0" hidden="1"/>
    </xf>
    <xf numFmtId="1" fontId="12" fillId="7" borderId="29" xfId="0" applyNumberFormat="1" applyFont="1" applyFill="1" applyBorder="1" applyAlignment="1" applyProtection="1">
      <alignment horizontal="center" vertical="center" wrapText="1" readingOrder="2"/>
      <protection hidden="1"/>
    </xf>
    <xf numFmtId="1" fontId="12" fillId="7" borderId="33" xfId="0" applyNumberFormat="1" applyFont="1" applyFill="1" applyBorder="1" applyAlignment="1" applyProtection="1">
      <alignment horizontal="center" vertical="center" wrapText="1" readingOrder="2"/>
      <protection hidden="1"/>
    </xf>
    <xf numFmtId="1" fontId="12" fillId="7" borderId="48" xfId="2" applyNumberFormat="1" applyFont="1" applyFill="1" applyBorder="1" applyAlignment="1" applyProtection="1">
      <alignment horizontal="center" vertical="center" wrapText="1" readingOrder="1"/>
      <protection locked="0" hidden="1"/>
    </xf>
    <xf numFmtId="1" fontId="24" fillId="7" borderId="39" xfId="2" applyNumberFormat="1" applyFont="1" applyFill="1" applyBorder="1" applyAlignment="1" applyProtection="1">
      <alignment horizontal="center" vertical="center" wrapText="1" readingOrder="1"/>
      <protection locked="0" hidden="1"/>
    </xf>
    <xf numFmtId="1" fontId="12" fillId="7" borderId="2" xfId="2" applyNumberFormat="1" applyFont="1" applyFill="1" applyBorder="1" applyAlignment="1" applyProtection="1">
      <alignment horizontal="center" vertical="center" wrapText="1" readingOrder="1"/>
      <protection locked="0" hidden="1"/>
    </xf>
    <xf numFmtId="1" fontId="12" fillId="7" borderId="15" xfId="2" applyNumberFormat="1" applyFont="1" applyFill="1" applyBorder="1" applyAlignment="1" applyProtection="1">
      <alignment horizontal="center" vertical="center" wrapText="1" readingOrder="1"/>
      <protection locked="0" hidden="1"/>
    </xf>
    <xf numFmtId="1" fontId="12" fillId="7" borderId="2" xfId="0" applyNumberFormat="1" applyFont="1" applyFill="1" applyBorder="1" applyAlignment="1" applyProtection="1">
      <alignment horizontal="center" vertical="center" wrapText="1" readingOrder="2"/>
      <protection hidden="1"/>
    </xf>
    <xf numFmtId="1" fontId="12" fillId="7" borderId="15" xfId="0" applyNumberFormat="1" applyFont="1" applyFill="1" applyBorder="1" applyAlignment="1" applyProtection="1">
      <alignment horizontal="center" vertical="center" wrapText="1" readingOrder="2"/>
      <protection hidden="1"/>
    </xf>
    <xf numFmtId="0" fontId="19" fillId="18" borderId="35" xfId="0" applyFont="1" applyFill="1" applyBorder="1" applyAlignment="1" applyProtection="1">
      <alignment horizontal="center" vertical="center"/>
      <protection hidden="1"/>
    </xf>
    <xf numFmtId="0" fontId="21" fillId="18" borderId="35" xfId="0" applyFont="1" applyFill="1" applyBorder="1" applyAlignment="1" applyProtection="1">
      <alignment horizontal="center" vertical="center"/>
      <protection hidden="1"/>
    </xf>
    <xf numFmtId="0" fontId="19" fillId="18" borderId="32" xfId="0" applyFont="1" applyFill="1" applyBorder="1" applyAlignment="1" applyProtection="1">
      <alignment horizontal="right" vertical="center"/>
      <protection hidden="1"/>
    </xf>
    <xf numFmtId="0" fontId="19" fillId="18" borderId="12" xfId="0" applyFont="1" applyFill="1" applyBorder="1" applyAlignment="1" applyProtection="1">
      <alignment horizontal="right" vertical="center"/>
      <protection hidden="1"/>
    </xf>
    <xf numFmtId="0" fontId="19" fillId="12" borderId="25" xfId="0" applyFont="1" applyFill="1" applyBorder="1" applyAlignment="1" applyProtection="1">
      <alignment horizontal="right" vertical="center"/>
      <protection hidden="1"/>
    </xf>
    <xf numFmtId="0" fontId="19" fillId="12" borderId="36" xfId="0" applyFont="1" applyFill="1" applyBorder="1" applyAlignment="1" applyProtection="1">
      <alignment horizontal="right" vertical="center"/>
      <protection hidden="1"/>
    </xf>
    <xf numFmtId="0" fontId="19" fillId="18" borderId="35" xfId="0" applyFont="1" applyFill="1" applyBorder="1" applyAlignment="1" applyProtection="1">
      <alignment horizontal="right" vertical="center"/>
      <protection hidden="1"/>
    </xf>
    <xf numFmtId="0" fontId="19" fillId="12" borderId="13" xfId="0" applyFont="1" applyFill="1" applyBorder="1" applyAlignment="1" applyProtection="1">
      <alignment horizontal="right" vertical="center"/>
      <protection hidden="1"/>
    </xf>
    <xf numFmtId="0" fontId="20" fillId="17" borderId="2" xfId="0" applyFont="1" applyFill="1" applyBorder="1" applyAlignment="1" applyProtection="1">
      <alignment horizontal="center" vertical="center" readingOrder="2"/>
      <protection hidden="1"/>
    </xf>
    <xf numFmtId="0" fontId="22" fillId="17" borderId="32" xfId="0" applyFont="1" applyFill="1" applyBorder="1" applyAlignment="1" applyProtection="1">
      <alignment horizontal="center" vertical="center" wrapText="1"/>
      <protection hidden="1"/>
    </xf>
    <xf numFmtId="2" fontId="19" fillId="18" borderId="31" xfId="2" applyNumberFormat="1" applyFont="1" applyFill="1" applyBorder="1" applyAlignment="1" applyProtection="1">
      <alignment horizontal="center" vertical="center"/>
      <protection locked="0"/>
    </xf>
    <xf numFmtId="2" fontId="19" fillId="12" borderId="47" xfId="0" applyNumberFormat="1" applyFont="1" applyFill="1" applyBorder="1" applyAlignment="1" applyProtection="1">
      <alignment horizontal="center" vertical="center"/>
      <protection hidden="1"/>
    </xf>
    <xf numFmtId="0" fontId="20" fillId="17" borderId="14" xfId="0" applyFont="1" applyFill="1" applyBorder="1" applyAlignment="1" applyProtection="1">
      <alignment horizontal="center" vertical="center" readingOrder="2"/>
      <protection hidden="1"/>
    </xf>
    <xf numFmtId="0" fontId="22" fillId="17" borderId="11" xfId="0" applyFont="1" applyFill="1" applyBorder="1" applyAlignment="1" applyProtection="1">
      <alignment horizontal="center" vertical="center" wrapText="1"/>
      <protection hidden="1"/>
    </xf>
    <xf numFmtId="2" fontId="19" fillId="18" borderId="35" xfId="2" applyNumberFormat="1" applyFont="1" applyFill="1" applyBorder="1" applyAlignment="1" applyProtection="1">
      <alignment horizontal="center" vertical="center"/>
      <protection locked="0"/>
    </xf>
    <xf numFmtId="2" fontId="19" fillId="12" borderId="13" xfId="0" applyNumberFormat="1" applyFont="1" applyFill="1" applyBorder="1" applyAlignment="1" applyProtection="1">
      <alignment horizontal="center" vertical="center"/>
      <protection hidden="1"/>
    </xf>
    <xf numFmtId="2" fontId="0" fillId="19" borderId="31" xfId="2" applyNumberFormat="1" applyFont="1" applyFill="1" applyBorder="1" applyAlignment="1" applyProtection="1">
      <alignment horizontal="center" vertical="center"/>
      <protection locked="0"/>
    </xf>
    <xf numFmtId="2" fontId="0" fillId="19" borderId="35" xfId="2" applyNumberFormat="1" applyFont="1" applyFill="1" applyBorder="1" applyAlignment="1" applyProtection="1">
      <alignment horizontal="center" vertical="center"/>
      <protection locked="0"/>
    </xf>
    <xf numFmtId="0" fontId="19" fillId="0" borderId="0" xfId="0" applyFont="1" applyProtection="1">
      <protection hidden="1"/>
    </xf>
    <xf numFmtId="0" fontId="21" fillId="0" borderId="28" xfId="0" applyFont="1" applyBorder="1" applyAlignment="1">
      <alignment horizontal="center" vertical="center" wrapText="1" readingOrder="2"/>
    </xf>
    <xf numFmtId="0" fontId="21" fillId="0" borderId="28" xfId="0" applyFont="1" applyBorder="1" applyAlignment="1">
      <alignment horizontal="justify" vertical="center" wrapText="1" readingOrder="2"/>
    </xf>
    <xf numFmtId="0" fontId="21" fillId="0" borderId="30" xfId="0" applyFont="1" applyBorder="1" applyAlignment="1">
      <alignment horizontal="center" vertical="center" wrapText="1" readingOrder="2"/>
    </xf>
    <xf numFmtId="0" fontId="21" fillId="0" borderId="24" xfId="0" applyFont="1" applyBorder="1" applyAlignment="1">
      <alignment horizontal="center" vertical="center" wrapText="1" readingOrder="2"/>
    </xf>
    <xf numFmtId="0" fontId="21" fillId="19" borderId="28" xfId="0" applyFont="1" applyFill="1" applyBorder="1" applyAlignment="1">
      <alignment horizontal="justify" vertical="center" wrapText="1" readingOrder="2"/>
    </xf>
    <xf numFmtId="2" fontId="0" fillId="0" borderId="31" xfId="2" applyNumberFormat="1" applyFont="1" applyFill="1" applyBorder="1" applyAlignment="1" applyProtection="1">
      <alignment horizontal="center" vertical="center"/>
      <protection locked="0"/>
    </xf>
    <xf numFmtId="2" fontId="0" fillId="0" borderId="35" xfId="2" applyNumberFormat="1" applyFont="1" applyFill="1" applyBorder="1" applyAlignment="1" applyProtection="1">
      <alignment horizontal="center" vertical="center"/>
      <protection locked="0"/>
    </xf>
    <xf numFmtId="0" fontId="21" fillId="16" borderId="26" xfId="0" applyFont="1" applyFill="1" applyBorder="1" applyAlignment="1">
      <alignment horizontal="center" vertical="center" wrapText="1" readingOrder="2"/>
    </xf>
    <xf numFmtId="0" fontId="21" fillId="16" borderId="43" xfId="0" applyFont="1" applyFill="1" applyBorder="1" applyAlignment="1">
      <alignment horizontal="justify" vertical="center" wrapText="1" readingOrder="2"/>
    </xf>
    <xf numFmtId="0" fontId="21" fillId="16" borderId="23" xfId="0" applyFont="1" applyFill="1" applyBorder="1" applyAlignment="1">
      <alignment horizontal="justify" vertical="center" wrapText="1" readingOrder="2"/>
    </xf>
    <xf numFmtId="0" fontId="19" fillId="16" borderId="7" xfId="0" applyFont="1" applyFill="1" applyBorder="1" applyProtection="1">
      <protection hidden="1"/>
    </xf>
    <xf numFmtId="0" fontId="19" fillId="16" borderId="30" xfId="0" applyFont="1" applyFill="1" applyBorder="1" applyAlignment="1">
      <alignment horizontal="center" vertical="center" wrapText="1" readingOrder="2"/>
    </xf>
    <xf numFmtId="0" fontId="19" fillId="16" borderId="28" xfId="0" applyFont="1" applyFill="1" applyBorder="1" applyAlignment="1">
      <alignment horizontal="justify" vertical="center" wrapText="1" readingOrder="2"/>
    </xf>
    <xf numFmtId="0" fontId="19" fillId="16" borderId="24" xfId="0" applyFont="1" applyFill="1" applyBorder="1" applyAlignment="1">
      <alignment horizontal="center" vertical="center" wrapText="1" readingOrder="2"/>
    </xf>
    <xf numFmtId="0" fontId="19" fillId="16" borderId="45" xfId="0" applyFont="1" applyFill="1" applyBorder="1" applyAlignment="1">
      <alignment horizontal="center" vertical="center" wrapText="1" readingOrder="2"/>
    </xf>
    <xf numFmtId="0" fontId="19" fillId="16" borderId="44" xfId="0" applyFont="1" applyFill="1" applyBorder="1" applyAlignment="1">
      <alignment horizontal="justify" vertical="center" wrapText="1" readingOrder="2"/>
    </xf>
    <xf numFmtId="0" fontId="19" fillId="16" borderId="42" xfId="0" applyFont="1" applyFill="1" applyBorder="1" applyAlignment="1">
      <alignment horizontal="center" vertical="center" wrapText="1" readingOrder="2"/>
    </xf>
    <xf numFmtId="0" fontId="3" fillId="14" borderId="13" xfId="0" applyFont="1" applyFill="1" applyBorder="1" applyAlignment="1" applyProtection="1">
      <alignment horizontal="center"/>
      <protection hidden="1"/>
    </xf>
    <xf numFmtId="0" fontId="6" fillId="3" borderId="6" xfId="0" applyFont="1" applyFill="1" applyBorder="1" applyAlignment="1" applyProtection="1">
      <alignment horizontal="center" vertical="center" wrapText="1"/>
      <protection locked="0"/>
    </xf>
    <xf numFmtId="0" fontId="3" fillId="5" borderId="17" xfId="0" applyFont="1" applyFill="1" applyBorder="1" applyAlignment="1" applyProtection="1">
      <alignment horizontal="right" vertical="center" wrapText="1" readingOrder="2"/>
      <protection hidden="1"/>
    </xf>
    <xf numFmtId="0" fontId="4" fillId="5" borderId="25" xfId="0" applyFont="1" applyFill="1" applyBorder="1" applyAlignment="1" applyProtection="1">
      <alignment horizontal="right" vertical="center" wrapText="1" readingOrder="2"/>
      <protection hidden="1"/>
    </xf>
    <xf numFmtId="49" fontId="4" fillId="5" borderId="6" xfId="0" applyNumberFormat="1" applyFont="1" applyFill="1" applyBorder="1" applyAlignment="1" applyProtection="1">
      <alignment horizontal="center" vertical="center" readingOrder="2"/>
      <protection hidden="1"/>
    </xf>
    <xf numFmtId="0" fontId="4" fillId="3" borderId="25" xfId="0" applyFont="1" applyFill="1" applyBorder="1" applyAlignment="1" applyProtection="1">
      <alignment horizontal="center" vertical="center" wrapText="1" readingOrder="2"/>
      <protection locked="0"/>
    </xf>
    <xf numFmtId="0" fontId="5" fillId="3" borderId="13" xfId="0" applyFont="1" applyFill="1" applyBorder="1" applyAlignment="1" applyProtection="1">
      <alignment horizontal="center" vertical="center" wrapText="1" readingOrder="2"/>
      <protection locked="0"/>
    </xf>
    <xf numFmtId="0" fontId="25" fillId="17" borderId="2" xfId="0" applyFont="1" applyFill="1" applyBorder="1" applyAlignment="1" applyProtection="1">
      <alignment horizontal="center"/>
      <protection hidden="1"/>
    </xf>
    <xf numFmtId="0" fontId="25" fillId="17" borderId="15" xfId="0" applyFont="1" applyFill="1" applyBorder="1" applyAlignment="1" applyProtection="1">
      <alignment horizontal="center"/>
      <protection hidden="1"/>
    </xf>
    <xf numFmtId="0" fontId="26" fillId="17" borderId="19" xfId="0" applyFont="1" applyFill="1" applyBorder="1" applyAlignment="1" applyProtection="1">
      <alignment horizontal="center" vertical="center" readingOrder="2"/>
      <protection hidden="1"/>
    </xf>
    <xf numFmtId="0" fontId="26" fillId="17" borderId="14" xfId="0" applyFont="1" applyFill="1" applyBorder="1" applyAlignment="1" applyProtection="1">
      <alignment horizontal="center" vertical="center" readingOrder="2"/>
      <protection hidden="1"/>
    </xf>
    <xf numFmtId="0" fontId="26" fillId="17" borderId="15" xfId="0" applyFont="1" applyFill="1" applyBorder="1" applyAlignment="1" applyProtection="1">
      <alignment horizontal="center" vertical="center" readingOrder="2"/>
      <protection hidden="1"/>
    </xf>
    <xf numFmtId="0" fontId="25" fillId="17" borderId="27" xfId="0" applyFont="1" applyFill="1" applyBorder="1" applyAlignment="1" applyProtection="1">
      <alignment horizontal="center"/>
      <protection hidden="1"/>
    </xf>
    <xf numFmtId="0" fontId="25" fillId="17" borderId="39" xfId="0" applyFont="1" applyFill="1" applyBorder="1" applyProtection="1">
      <protection hidden="1"/>
    </xf>
    <xf numFmtId="0" fontId="26" fillId="17" borderId="41" xfId="0" applyFont="1" applyFill="1" applyBorder="1" applyAlignment="1" applyProtection="1">
      <alignment horizontal="center" vertical="center" wrapText="1"/>
      <protection hidden="1"/>
    </xf>
    <xf numFmtId="0" fontId="26" fillId="17" borderId="9" xfId="0" applyFont="1" applyFill="1" applyBorder="1" applyAlignment="1" applyProtection="1">
      <alignment horizontal="center" vertical="center" wrapText="1"/>
      <protection hidden="1"/>
    </xf>
    <xf numFmtId="0" fontId="26" fillId="17" borderId="34" xfId="0" applyFont="1" applyFill="1" applyBorder="1" applyAlignment="1" applyProtection="1">
      <alignment horizontal="center" vertical="center" wrapText="1"/>
      <protection hidden="1"/>
    </xf>
    <xf numFmtId="9" fontId="27" fillId="4" borderId="30" xfId="0" applyNumberFormat="1" applyFont="1" applyFill="1" applyBorder="1" applyAlignment="1" applyProtection="1">
      <alignment horizontal="center"/>
      <protection hidden="1"/>
    </xf>
    <xf numFmtId="0" fontId="28" fillId="4" borderId="24" xfId="0" applyFont="1" applyFill="1" applyBorder="1" applyProtection="1">
      <protection hidden="1"/>
    </xf>
    <xf numFmtId="2" fontId="28" fillId="4" borderId="46" xfId="0" applyNumberFormat="1" applyFont="1" applyFill="1" applyBorder="1" applyAlignment="1" applyProtection="1">
      <alignment horizontal="center" vertical="center"/>
      <protection hidden="1"/>
    </xf>
    <xf numFmtId="2" fontId="28" fillId="4" borderId="11" xfId="0" applyNumberFormat="1" applyFont="1" applyFill="1" applyBorder="1" applyAlignment="1" applyProtection="1">
      <alignment horizontal="center" vertical="center"/>
      <protection hidden="1"/>
    </xf>
    <xf numFmtId="2" fontId="28" fillId="4" borderId="12" xfId="0" applyNumberFormat="1" applyFont="1" applyFill="1" applyBorder="1" applyAlignment="1" applyProtection="1">
      <alignment horizontal="center" vertical="center"/>
      <protection hidden="1"/>
    </xf>
    <xf numFmtId="9" fontId="29" fillId="13" borderId="30" xfId="0" applyNumberFormat="1" applyFont="1" applyFill="1" applyBorder="1" applyAlignment="1" applyProtection="1">
      <alignment horizontal="center" vertical="center"/>
      <protection hidden="1"/>
    </xf>
    <xf numFmtId="0" fontId="29" fillId="13" borderId="24" xfId="0" applyFont="1" applyFill="1" applyBorder="1" applyAlignment="1" applyProtection="1">
      <alignment vertical="center"/>
      <protection hidden="1"/>
    </xf>
    <xf numFmtId="2" fontId="29" fillId="13" borderId="46" xfId="0" applyNumberFormat="1" applyFont="1" applyFill="1" applyBorder="1" applyAlignment="1" applyProtection="1">
      <alignment horizontal="center" vertical="center"/>
      <protection hidden="1"/>
    </xf>
    <xf numFmtId="2" fontId="29" fillId="13" borderId="11" xfId="0" applyNumberFormat="1" applyFont="1" applyFill="1" applyBorder="1" applyAlignment="1" applyProtection="1">
      <alignment horizontal="center" vertical="center"/>
      <protection hidden="1"/>
    </xf>
    <xf numFmtId="2" fontId="29" fillId="13" borderId="12" xfId="0" applyNumberFormat="1" applyFont="1" applyFill="1" applyBorder="1" applyAlignment="1" applyProtection="1">
      <alignment horizontal="center" vertical="center"/>
      <protection hidden="1"/>
    </xf>
    <xf numFmtId="0" fontId="25" fillId="11" borderId="25" xfId="0" applyFont="1" applyFill="1" applyBorder="1" applyAlignment="1" applyProtection="1">
      <alignment horizontal="center" vertical="center"/>
      <protection hidden="1"/>
    </xf>
    <xf numFmtId="0" fontId="25" fillId="11" borderId="36" xfId="0" applyFont="1" applyFill="1" applyBorder="1" applyAlignment="1" applyProtection="1">
      <alignment horizontal="center" vertical="center"/>
      <protection hidden="1"/>
    </xf>
    <xf numFmtId="0" fontId="25" fillId="11" borderId="47" xfId="0" applyFont="1" applyFill="1" applyBorder="1" applyAlignment="1" applyProtection="1">
      <alignment horizontal="center" vertical="center"/>
      <protection hidden="1"/>
    </xf>
    <xf numFmtId="0" fontId="25" fillId="11" borderId="13" xfId="0" applyFont="1" applyFill="1" applyBorder="1" applyAlignment="1" applyProtection="1">
      <alignment horizontal="center" vertical="center"/>
      <protection hidden="1"/>
    </xf>
    <xf numFmtId="0" fontId="25" fillId="11" borderId="36" xfId="0" applyFont="1" applyFill="1" applyBorder="1" applyAlignment="1" applyProtection="1">
      <alignment horizontal="center" vertical="center"/>
      <protection hidden="1"/>
    </xf>
  </cellXfs>
  <cellStyles count="3">
    <cellStyle name="Normal" xfId="0" builtinId="0"/>
    <cellStyle name="Percent" xfId="2" builtinId="5"/>
    <cellStyle name="היפר-קישור" xfId="1" builtinId="8"/>
  </cellStyles>
  <dxfs count="46">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3"/>
  <sheetViews>
    <sheetView rightToLeft="1" view="pageBreakPreview" zoomScale="85" zoomScaleNormal="90" zoomScaleSheetLayoutView="85" workbookViewId="0"/>
  </sheetViews>
  <sheetFormatPr defaultColWidth="9" defaultRowHeight="15.3" x14ac:dyDescent="0.3"/>
  <cols>
    <col min="1" max="1" width="1.36328125" style="1" customWidth="1"/>
    <col min="2" max="2" width="14.7265625" style="1" customWidth="1"/>
    <col min="3" max="3" width="10.36328125" style="1" customWidth="1"/>
    <col min="4" max="4" width="87.54296875" style="1" customWidth="1"/>
    <col min="5" max="7" width="18.7265625" style="1" customWidth="1"/>
    <col min="8" max="16384" width="9" style="1"/>
  </cols>
  <sheetData>
    <row r="1" spans="2:8" ht="9.85" customHeight="1" thickBot="1" x14ac:dyDescent="0.35">
      <c r="D1" s="6"/>
      <c r="E1" s="5"/>
      <c r="F1" s="5"/>
      <c r="G1" s="5"/>
    </row>
    <row r="2" spans="2:8" x14ac:dyDescent="0.3">
      <c r="B2" s="63" t="s">
        <v>89</v>
      </c>
      <c r="C2" s="64"/>
      <c r="D2" s="21" t="s">
        <v>10</v>
      </c>
      <c r="E2" s="22">
        <v>1</v>
      </c>
      <c r="F2" s="22">
        <v>2</v>
      </c>
      <c r="G2" s="22">
        <v>3</v>
      </c>
    </row>
    <row r="3" spans="2:8" x14ac:dyDescent="0.3">
      <c r="B3" s="65"/>
      <c r="C3" s="66"/>
      <c r="D3" s="14" t="s">
        <v>0</v>
      </c>
      <c r="E3" s="15"/>
      <c r="F3" s="15"/>
      <c r="G3" s="15"/>
    </row>
    <row r="4" spans="2:8" x14ac:dyDescent="0.3">
      <c r="B4" s="65"/>
      <c r="C4" s="66"/>
      <c r="D4" s="14" t="s">
        <v>14</v>
      </c>
      <c r="E4" s="15"/>
      <c r="F4" s="15"/>
      <c r="G4" s="15"/>
    </row>
    <row r="5" spans="2:8" x14ac:dyDescent="0.3">
      <c r="B5" s="65"/>
      <c r="C5" s="66"/>
      <c r="D5" s="14" t="s">
        <v>1</v>
      </c>
      <c r="E5" s="16"/>
      <c r="F5" s="16"/>
      <c r="G5" s="16"/>
    </row>
    <row r="6" spans="2:8" x14ac:dyDescent="0.3">
      <c r="B6" s="65"/>
      <c r="C6" s="66"/>
      <c r="D6" s="14" t="s">
        <v>2</v>
      </c>
      <c r="E6" s="17"/>
      <c r="F6" s="17"/>
      <c r="G6" s="17"/>
    </row>
    <row r="7" spans="2:8" ht="15.85" thickBot="1" x14ac:dyDescent="0.35">
      <c r="B7" s="163" t="s">
        <v>13</v>
      </c>
      <c r="C7" s="20" t="s">
        <v>3</v>
      </c>
      <c r="D7" s="18" t="s">
        <v>11</v>
      </c>
      <c r="E7" s="19"/>
      <c r="F7" s="19"/>
      <c r="G7" s="19"/>
    </row>
    <row r="8" spans="2:8" ht="15.3" customHeight="1" x14ac:dyDescent="0.3">
      <c r="B8" s="72" t="s">
        <v>5</v>
      </c>
      <c r="C8" s="24">
        <v>6.1</v>
      </c>
      <c r="D8" s="25" t="s">
        <v>4</v>
      </c>
      <c r="E8" s="70"/>
      <c r="F8" s="71"/>
      <c r="G8" s="71"/>
    </row>
    <row r="9" spans="2:8" ht="15.3" customHeight="1" x14ac:dyDescent="0.3">
      <c r="B9" s="73"/>
      <c r="C9" s="54" t="s">
        <v>91</v>
      </c>
      <c r="D9" s="7" t="s">
        <v>90</v>
      </c>
      <c r="E9" s="3"/>
      <c r="F9" s="3"/>
      <c r="G9" s="9"/>
    </row>
    <row r="10" spans="2:8" ht="30.55" x14ac:dyDescent="0.3">
      <c r="B10" s="73"/>
      <c r="C10" s="54" t="s">
        <v>92</v>
      </c>
      <c r="D10" s="7" t="s">
        <v>12</v>
      </c>
      <c r="E10" s="3"/>
      <c r="F10" s="3"/>
      <c r="G10" s="9"/>
    </row>
    <row r="11" spans="2:8" ht="15.3" customHeight="1" x14ac:dyDescent="0.3">
      <c r="B11" s="73"/>
      <c r="C11" s="55" t="s">
        <v>93</v>
      </c>
      <c r="D11" s="165" t="s">
        <v>95</v>
      </c>
      <c r="E11" s="11"/>
      <c r="F11" s="11"/>
      <c r="G11" s="164"/>
    </row>
    <row r="12" spans="2:8" ht="46.4" thickBot="1" x14ac:dyDescent="0.35">
      <c r="B12" s="73"/>
      <c r="C12" s="53" t="s">
        <v>94</v>
      </c>
      <c r="D12" s="166" t="s">
        <v>25</v>
      </c>
      <c r="E12" s="27"/>
      <c r="F12" s="27"/>
      <c r="G12" s="27"/>
    </row>
    <row r="13" spans="2:8" ht="15.3" customHeight="1" x14ac:dyDescent="0.3">
      <c r="B13" s="73"/>
      <c r="C13" s="12" t="s">
        <v>97</v>
      </c>
      <c r="D13" s="13" t="s">
        <v>96</v>
      </c>
      <c r="E13" s="67"/>
      <c r="F13" s="68"/>
      <c r="G13" s="69"/>
    </row>
    <row r="14" spans="2:8" ht="30.55" x14ac:dyDescent="0.3">
      <c r="B14" s="73"/>
      <c r="C14" s="52" t="s">
        <v>98</v>
      </c>
      <c r="D14" s="7" t="s">
        <v>100</v>
      </c>
      <c r="E14" s="28"/>
      <c r="F14" s="30"/>
      <c r="G14" s="23"/>
      <c r="H14" s="8"/>
    </row>
    <row r="15" spans="2:8" ht="61.65" thickBot="1" x14ac:dyDescent="0.35">
      <c r="B15" s="73"/>
      <c r="C15" s="51" t="s">
        <v>99</v>
      </c>
      <c r="D15" s="10" t="s">
        <v>101</v>
      </c>
      <c r="E15" s="56"/>
      <c r="F15" s="57"/>
      <c r="G15" s="29"/>
      <c r="H15" s="8"/>
    </row>
    <row r="16" spans="2:8" ht="15.3" customHeight="1" x14ac:dyDescent="0.3">
      <c r="B16" s="72" t="s">
        <v>116</v>
      </c>
      <c r="C16" s="24" t="s">
        <v>105</v>
      </c>
      <c r="D16" s="25" t="s">
        <v>102</v>
      </c>
      <c r="E16" s="70"/>
      <c r="F16" s="71"/>
      <c r="G16" s="71"/>
    </row>
    <row r="17" spans="2:8" ht="15.3" customHeight="1" x14ac:dyDescent="0.3">
      <c r="B17" s="73"/>
      <c r="C17" s="54" t="s">
        <v>106</v>
      </c>
      <c r="D17" s="7" t="s">
        <v>103</v>
      </c>
      <c r="E17" s="3"/>
      <c r="F17" s="3"/>
      <c r="G17" s="9"/>
    </row>
    <row r="18" spans="2:8" ht="31.1" thickBot="1" x14ac:dyDescent="0.35">
      <c r="B18" s="73"/>
      <c r="C18" s="54" t="s">
        <v>107</v>
      </c>
      <c r="D18" s="7" t="s">
        <v>104</v>
      </c>
      <c r="E18" s="3"/>
      <c r="F18" s="3"/>
      <c r="G18" s="9"/>
    </row>
    <row r="19" spans="2:8" ht="15.3" customHeight="1" x14ac:dyDescent="0.3">
      <c r="B19" s="72" t="s">
        <v>117</v>
      </c>
      <c r="C19" s="12" t="s">
        <v>108</v>
      </c>
      <c r="D19" s="25" t="s">
        <v>115</v>
      </c>
      <c r="E19" s="67"/>
      <c r="F19" s="68"/>
      <c r="G19" s="69"/>
    </row>
    <row r="20" spans="2:8" ht="30.55" x14ac:dyDescent="0.3">
      <c r="B20" s="73"/>
      <c r="C20" s="52" t="s">
        <v>109</v>
      </c>
      <c r="D20" s="7" t="s">
        <v>110</v>
      </c>
      <c r="E20" s="28"/>
      <c r="F20" s="30"/>
      <c r="G20" s="23"/>
      <c r="H20" s="8"/>
    </row>
    <row r="21" spans="2:8" ht="45.85" x14ac:dyDescent="0.3">
      <c r="B21" s="73"/>
      <c r="C21" s="167" t="s">
        <v>111</v>
      </c>
      <c r="D21" s="10" t="s">
        <v>113</v>
      </c>
      <c r="E21" s="56"/>
      <c r="F21" s="57"/>
      <c r="G21" s="29"/>
      <c r="H21" s="8"/>
    </row>
    <row r="22" spans="2:8" ht="31.1" thickBot="1" x14ac:dyDescent="0.35">
      <c r="B22" s="74"/>
      <c r="C22" s="53" t="s">
        <v>112</v>
      </c>
      <c r="D22" s="166" t="s">
        <v>114</v>
      </c>
      <c r="E22" s="168"/>
      <c r="F22" s="169"/>
      <c r="G22" s="26"/>
      <c r="H22" s="8"/>
    </row>
    <row r="27" spans="2:8" x14ac:dyDescent="0.3">
      <c r="D27" s="2"/>
      <c r="E27" s="2"/>
      <c r="F27" s="2"/>
      <c r="G27" s="2"/>
    </row>
    <row r="28" spans="2:8" x14ac:dyDescent="0.3">
      <c r="C28" s="2"/>
      <c r="D28" s="2"/>
      <c r="E28" s="2"/>
      <c r="F28" s="2"/>
      <c r="G28" s="2"/>
    </row>
    <row r="29" spans="2:8" x14ac:dyDescent="0.3">
      <c r="C29" s="2"/>
      <c r="D29" s="2"/>
      <c r="E29" s="2"/>
      <c r="F29" s="2"/>
      <c r="G29" s="2"/>
    </row>
    <row r="30" spans="2:8" x14ac:dyDescent="0.3">
      <c r="C30" s="2"/>
      <c r="D30" s="2"/>
      <c r="E30" s="2"/>
      <c r="F30" s="2"/>
      <c r="G30" s="2"/>
    </row>
    <row r="31" spans="2:8" x14ac:dyDescent="0.3">
      <c r="C31" s="2"/>
      <c r="D31" s="4"/>
      <c r="E31" s="2"/>
      <c r="F31" s="2"/>
      <c r="G31" s="2"/>
    </row>
    <row r="32" spans="2:8" x14ac:dyDescent="0.3">
      <c r="C32" s="2"/>
      <c r="D32" s="2"/>
      <c r="E32" s="2"/>
      <c r="F32" s="2"/>
      <c r="G32" s="2"/>
    </row>
    <row r="33" spans="3:7" x14ac:dyDescent="0.3">
      <c r="C33" s="2"/>
      <c r="D33" s="2"/>
      <c r="E33" s="2"/>
      <c r="F33" s="2"/>
      <c r="G33" s="2"/>
    </row>
    <row r="34" spans="3:7" x14ac:dyDescent="0.3">
      <c r="C34" s="2"/>
      <c r="D34" s="2"/>
      <c r="E34" s="2"/>
      <c r="F34" s="2"/>
      <c r="G34" s="2"/>
    </row>
    <row r="35" spans="3:7" x14ac:dyDescent="0.3">
      <c r="C35" s="2"/>
      <c r="D35" s="2"/>
      <c r="E35" s="2"/>
      <c r="F35" s="2"/>
      <c r="G35" s="2"/>
    </row>
    <row r="36" spans="3:7" x14ac:dyDescent="0.3">
      <c r="C36" s="2"/>
      <c r="D36" s="2"/>
      <c r="E36" s="2"/>
      <c r="F36" s="2"/>
      <c r="G36" s="2"/>
    </row>
    <row r="37" spans="3:7" x14ac:dyDescent="0.3">
      <c r="C37" s="2"/>
      <c r="D37" s="2"/>
      <c r="E37" s="2"/>
      <c r="F37" s="2"/>
      <c r="G37" s="2"/>
    </row>
    <row r="38" spans="3:7" x14ac:dyDescent="0.3">
      <c r="C38" s="2"/>
      <c r="D38" s="2"/>
      <c r="E38" s="2"/>
      <c r="F38" s="2"/>
      <c r="G38" s="2"/>
    </row>
    <row r="39" spans="3:7" x14ac:dyDescent="0.3">
      <c r="C39" s="2"/>
      <c r="D39" s="2"/>
      <c r="E39" s="2"/>
      <c r="F39" s="2"/>
      <c r="G39" s="2"/>
    </row>
    <row r="40" spans="3:7" x14ac:dyDescent="0.3">
      <c r="C40" s="2"/>
      <c r="D40" s="2"/>
      <c r="E40" s="2"/>
      <c r="F40" s="2"/>
      <c r="G40" s="2"/>
    </row>
    <row r="41" spans="3:7" x14ac:dyDescent="0.3">
      <c r="C41" s="2"/>
      <c r="D41" s="2"/>
      <c r="E41" s="2"/>
      <c r="F41" s="2"/>
      <c r="G41" s="2"/>
    </row>
    <row r="42" spans="3:7" x14ac:dyDescent="0.3">
      <c r="C42" s="2"/>
      <c r="D42" s="2"/>
      <c r="E42" s="2"/>
      <c r="F42" s="2"/>
      <c r="G42" s="2"/>
    </row>
    <row r="43" spans="3:7" x14ac:dyDescent="0.3">
      <c r="C43" s="2"/>
      <c r="D43" s="2"/>
      <c r="E43" s="2"/>
      <c r="F43" s="2"/>
      <c r="G43" s="2"/>
    </row>
  </sheetData>
  <mergeCells count="8">
    <mergeCell ref="B2:C6"/>
    <mergeCell ref="E13:G13"/>
    <mergeCell ref="E8:G8"/>
    <mergeCell ref="B8:B15"/>
    <mergeCell ref="E16:G16"/>
    <mergeCell ref="E19:G19"/>
    <mergeCell ref="B16:B18"/>
    <mergeCell ref="B19:B22"/>
  </mergeCells>
  <phoneticPr fontId="7" type="noConversion"/>
  <conditionalFormatting sqref="E8">
    <cfRule type="containsText" dxfId="45" priority="316" operator="containsText" text="ל.ר.">
      <formula>NOT(ISERROR(SEARCH("ל.ר.",E8)))</formula>
    </cfRule>
    <cfRule type="containsText" dxfId="44" priority="317" operator="containsText" text="$">
      <formula>NOT(ISERROR(SEARCH("$",E8)))</formula>
    </cfRule>
    <cfRule type="containsText" dxfId="43" priority="318" operator="containsText" text="X">
      <formula>NOT(ISERROR(SEARCH("X",E8)))</formula>
    </cfRule>
    <cfRule type="containsText" dxfId="42" priority="319" operator="containsText" text="V">
      <formula>NOT(ISERROR(SEARCH("V",E8)))</formula>
    </cfRule>
  </conditionalFormatting>
  <conditionalFormatting sqref="E13">
    <cfRule type="containsText" dxfId="41" priority="292" operator="containsText" text="ל.ר.">
      <formula>NOT(ISERROR(SEARCH("ל.ר.",E13)))</formula>
    </cfRule>
    <cfRule type="containsText" dxfId="40" priority="293" operator="containsText" text="$">
      <formula>NOT(ISERROR(SEARCH("$",E13)))</formula>
    </cfRule>
    <cfRule type="containsText" dxfId="39" priority="294" operator="containsText" text="X">
      <formula>NOT(ISERROR(SEARCH("X",E13)))</formula>
    </cfRule>
    <cfRule type="containsText" dxfId="38" priority="295" operator="containsText" text="V">
      <formula>NOT(ISERROR(SEARCH("V",E13)))</formula>
    </cfRule>
    <cfRule type="notContainsBlanks" dxfId="37" priority="321">
      <formula>LEN(TRIM(E13))&gt;0</formula>
    </cfRule>
  </conditionalFormatting>
  <conditionalFormatting sqref="E9:G12 E17:G18">
    <cfRule type="containsText" dxfId="27" priority="246" operator="containsText" text="X">
      <formula>NOT(ISERROR(SEARCH("X",E9)))</formula>
    </cfRule>
    <cfRule type="notContainsBlanks" dxfId="26" priority="247">
      <formula>LEN(TRIM(E9))&gt;0</formula>
    </cfRule>
  </conditionalFormatting>
  <conditionalFormatting sqref="E14:G15">
    <cfRule type="containsText" dxfId="25" priority="19" operator="containsText" text="V">
      <formula>NOT(ISERROR(SEARCH("V",E14)))</formula>
    </cfRule>
    <cfRule type="expression" dxfId="24" priority="20">
      <formula>E14="ל.ר."</formula>
    </cfRule>
    <cfRule type="containsText" dxfId="23" priority="21" operator="containsText" text="X">
      <formula>NOT(ISERROR(SEARCH("X",E14)))</formula>
    </cfRule>
    <cfRule type="notContainsBlanks" dxfId="22" priority="22">
      <formula>LEN(TRIM(E14))&gt;0</formula>
    </cfRule>
  </conditionalFormatting>
  <conditionalFormatting sqref="E9:G12 E17:G18">
    <cfRule type="containsText" dxfId="21" priority="244" operator="containsText" text="V">
      <formula>NOT(ISERROR(SEARCH("V",E9)))</formula>
    </cfRule>
    <cfRule type="expression" dxfId="20" priority="245">
      <formula>E9="ל.ר."</formula>
    </cfRule>
  </conditionalFormatting>
  <conditionalFormatting sqref="E16">
    <cfRule type="containsText" dxfId="14" priority="9" operator="containsText" text="ל.ר.">
      <formula>NOT(ISERROR(SEARCH("ל.ר.",E16)))</formula>
    </cfRule>
    <cfRule type="containsText" dxfId="13" priority="10" operator="containsText" text="$">
      <formula>NOT(ISERROR(SEARCH("$",E16)))</formula>
    </cfRule>
    <cfRule type="containsText" dxfId="12" priority="11" operator="containsText" text="X">
      <formula>NOT(ISERROR(SEARCH("X",E16)))</formula>
    </cfRule>
    <cfRule type="containsText" dxfId="11" priority="12" operator="containsText" text="V">
      <formula>NOT(ISERROR(SEARCH("V",E16)))</formula>
    </cfRule>
  </conditionalFormatting>
  <conditionalFormatting sqref="E19">
    <cfRule type="containsText" dxfId="10" priority="5" operator="containsText" text="ל.ר.">
      <formula>NOT(ISERROR(SEARCH("ל.ר.",E19)))</formula>
    </cfRule>
    <cfRule type="containsText" dxfId="9" priority="6" operator="containsText" text="$">
      <formula>NOT(ISERROR(SEARCH("$",E19)))</formula>
    </cfRule>
    <cfRule type="containsText" dxfId="8" priority="7" operator="containsText" text="X">
      <formula>NOT(ISERROR(SEARCH("X",E19)))</formula>
    </cfRule>
    <cfRule type="containsText" dxfId="7" priority="8" operator="containsText" text="V">
      <formula>NOT(ISERROR(SEARCH("V",E19)))</formula>
    </cfRule>
    <cfRule type="notContainsBlanks" dxfId="6" priority="13">
      <formula>LEN(TRIM(E19))&gt;0</formula>
    </cfRule>
  </conditionalFormatting>
  <conditionalFormatting sqref="E20:G22">
    <cfRule type="containsText" dxfId="5" priority="1" operator="containsText" text="V">
      <formula>NOT(ISERROR(SEARCH("V",E20)))</formula>
    </cfRule>
    <cfRule type="expression" dxfId="4" priority="2">
      <formula>E20="ל.ר."</formula>
    </cfRule>
    <cfRule type="containsText" dxfId="3" priority="3" operator="containsText" text="X">
      <formula>NOT(ISERROR(SEARCH("X",E20)))</formula>
    </cfRule>
    <cfRule type="notContainsBlanks" dxfId="2" priority="4">
      <formula>LEN(TRIM(E20))&gt;0</formula>
    </cfRule>
  </conditionalFormatting>
  <dataValidations count="1">
    <dataValidation allowBlank="1" showInputMessage="1" sqref="F9:G12 F14:G15 F17:G18 F20:G22 E8:E22"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D4F9-8024-49E4-85FE-BA5CD891E878}">
  <dimension ref="B1:J23"/>
  <sheetViews>
    <sheetView rightToLeft="1" tabSelected="1" zoomScale="80" zoomScaleNormal="80" workbookViewId="0">
      <selection activeCell="D22" sqref="D22"/>
    </sheetView>
  </sheetViews>
  <sheetFormatPr defaultRowHeight="13.65" x14ac:dyDescent="0.25"/>
  <cols>
    <col min="1" max="1" width="1.90625" customWidth="1"/>
    <col min="2" max="2" width="11.1796875" customWidth="1"/>
    <col min="3" max="3" width="71.08984375" customWidth="1"/>
    <col min="4" max="4" width="10.36328125" customWidth="1"/>
    <col min="5" max="5" width="18.36328125" customWidth="1"/>
    <col min="6" max="6" width="6" customWidth="1"/>
    <col min="7" max="7" width="16.90625" customWidth="1"/>
    <col min="8" max="8" width="6" customWidth="1"/>
    <col min="9" max="9" width="18.08984375" customWidth="1"/>
    <col min="10" max="10" width="6" customWidth="1"/>
  </cols>
  <sheetData>
    <row r="1" spans="2:10" ht="11.45" customHeight="1" thickBot="1" x14ac:dyDescent="0.3"/>
    <row r="2" spans="2:10" ht="18" x14ac:dyDescent="0.25">
      <c r="B2" s="86" t="s">
        <v>3</v>
      </c>
      <c r="C2" s="89" t="s">
        <v>15</v>
      </c>
      <c r="D2" s="92" t="s">
        <v>16</v>
      </c>
      <c r="E2" s="95">
        <v>1</v>
      </c>
      <c r="F2" s="96"/>
      <c r="G2" s="95">
        <v>2</v>
      </c>
      <c r="H2" s="96"/>
      <c r="I2" s="95">
        <v>3</v>
      </c>
      <c r="J2" s="96"/>
    </row>
    <row r="3" spans="2:10" x14ac:dyDescent="0.25">
      <c r="B3" s="87"/>
      <c r="C3" s="90"/>
      <c r="D3" s="93"/>
      <c r="E3" s="84">
        <f>'תנאי סף'!E3</f>
        <v>0</v>
      </c>
      <c r="F3" s="85"/>
      <c r="G3" s="84">
        <f>'תנאי סף'!F3</f>
        <v>0</v>
      </c>
      <c r="H3" s="85"/>
      <c r="I3" s="84">
        <f>'תנאי סף'!G3</f>
        <v>0</v>
      </c>
      <c r="J3" s="85"/>
    </row>
    <row r="4" spans="2:10" ht="15.85" thickBot="1" x14ac:dyDescent="0.3">
      <c r="B4" s="88"/>
      <c r="C4" s="91"/>
      <c r="D4" s="94"/>
      <c r="E4" s="42" t="s">
        <v>26</v>
      </c>
      <c r="F4" s="43" t="s">
        <v>6</v>
      </c>
      <c r="G4" s="42" t="s">
        <v>26</v>
      </c>
      <c r="H4" s="43" t="s">
        <v>6</v>
      </c>
      <c r="I4" s="42" t="s">
        <v>26</v>
      </c>
      <c r="J4" s="43" t="s">
        <v>6</v>
      </c>
    </row>
    <row r="5" spans="2:10" ht="18.55" thickBot="1" x14ac:dyDescent="0.3">
      <c r="B5" s="32" t="s">
        <v>27</v>
      </c>
      <c r="C5" s="31" t="s">
        <v>32</v>
      </c>
      <c r="D5" s="41">
        <v>0.1</v>
      </c>
      <c r="E5" s="58"/>
      <c r="F5" s="119"/>
      <c r="G5" s="58"/>
      <c r="H5" s="119"/>
      <c r="I5" s="58"/>
      <c r="J5" s="119"/>
    </row>
    <row r="6" spans="2:10" ht="18" x14ac:dyDescent="0.25">
      <c r="B6" s="34" t="s">
        <v>28</v>
      </c>
      <c r="C6" s="99" t="s">
        <v>33</v>
      </c>
      <c r="D6" s="41">
        <v>0.35</v>
      </c>
      <c r="E6" s="123">
        <f>SUM(F7:F10)</f>
        <v>0</v>
      </c>
      <c r="F6" s="124"/>
      <c r="G6" s="123">
        <f>SUM(H7:H10)</f>
        <v>0</v>
      </c>
      <c r="H6" s="124"/>
      <c r="I6" s="123">
        <f>SUM(J7:J10)</f>
        <v>0</v>
      </c>
      <c r="J6" s="124"/>
    </row>
    <row r="7" spans="2:10" ht="15.3" x14ac:dyDescent="0.25">
      <c r="B7" s="102" t="s">
        <v>37</v>
      </c>
      <c r="C7" s="100" t="s">
        <v>41</v>
      </c>
      <c r="D7" s="104">
        <v>0.1</v>
      </c>
      <c r="E7" s="108"/>
      <c r="F7" s="122"/>
      <c r="G7" s="108"/>
      <c r="H7" s="122"/>
      <c r="I7" s="108"/>
      <c r="J7" s="122"/>
    </row>
    <row r="8" spans="2:10" ht="15.3" x14ac:dyDescent="0.25">
      <c r="B8" s="102" t="s">
        <v>38</v>
      </c>
      <c r="C8" s="100" t="s">
        <v>42</v>
      </c>
      <c r="D8" s="104">
        <v>0.1</v>
      </c>
      <c r="E8" s="108"/>
      <c r="F8" s="109"/>
      <c r="G8" s="108"/>
      <c r="H8" s="109"/>
      <c r="I8" s="108"/>
      <c r="J8" s="109"/>
    </row>
    <row r="9" spans="2:10" ht="15.3" x14ac:dyDescent="0.25">
      <c r="B9" s="102" t="s">
        <v>39</v>
      </c>
      <c r="C9" s="100" t="s">
        <v>43</v>
      </c>
      <c r="D9" s="104">
        <v>0.1</v>
      </c>
      <c r="E9" s="108"/>
      <c r="F9" s="109"/>
      <c r="G9" s="108"/>
      <c r="H9" s="109"/>
      <c r="I9" s="108"/>
      <c r="J9" s="109"/>
    </row>
    <row r="10" spans="2:10" ht="15.85" thickBot="1" x14ac:dyDescent="0.3">
      <c r="B10" s="103" t="s">
        <v>40</v>
      </c>
      <c r="C10" s="101" t="s">
        <v>44</v>
      </c>
      <c r="D10" s="105">
        <v>0.05</v>
      </c>
      <c r="E10" s="110"/>
      <c r="F10" s="111"/>
      <c r="G10" s="110"/>
      <c r="H10" s="111"/>
      <c r="I10" s="110"/>
      <c r="J10" s="111"/>
    </row>
    <row r="11" spans="2:10" ht="18" x14ac:dyDescent="0.25">
      <c r="B11" s="33" t="s">
        <v>29</v>
      </c>
      <c r="C11" s="112" t="s">
        <v>34</v>
      </c>
      <c r="D11" s="113">
        <v>0.15</v>
      </c>
      <c r="E11" s="125">
        <f>SUM(F12:F14)</f>
        <v>0</v>
      </c>
      <c r="F11" s="126"/>
      <c r="G11" s="125">
        <f>SUM(H12:H14)</f>
        <v>0</v>
      </c>
      <c r="H11" s="126"/>
      <c r="I11" s="125">
        <f>SUM(J12:J14)</f>
        <v>0</v>
      </c>
      <c r="J11" s="126"/>
    </row>
    <row r="12" spans="2:10" ht="15.3" x14ac:dyDescent="0.25">
      <c r="B12" s="102" t="s">
        <v>45</v>
      </c>
      <c r="C12" s="100" t="s">
        <v>50</v>
      </c>
      <c r="D12" s="104">
        <v>0.05</v>
      </c>
      <c r="E12" s="115"/>
      <c r="F12" s="106"/>
      <c r="G12" s="115"/>
      <c r="H12" s="106"/>
      <c r="I12" s="115"/>
      <c r="J12" s="106"/>
    </row>
    <row r="13" spans="2:10" ht="15.3" x14ac:dyDescent="0.25">
      <c r="B13" s="102" t="s">
        <v>46</v>
      </c>
      <c r="C13" s="100" t="s">
        <v>48</v>
      </c>
      <c r="D13" s="104">
        <v>0.05</v>
      </c>
      <c r="E13" s="115"/>
      <c r="F13" s="106"/>
      <c r="G13" s="115"/>
      <c r="H13" s="106"/>
      <c r="I13" s="115"/>
      <c r="J13" s="106"/>
    </row>
    <row r="14" spans="2:10" ht="31.1" thickBot="1" x14ac:dyDescent="0.3">
      <c r="B14" s="103" t="s">
        <v>47</v>
      </c>
      <c r="C14" s="101" t="s">
        <v>49</v>
      </c>
      <c r="D14" s="105">
        <v>0.05</v>
      </c>
      <c r="E14" s="120"/>
      <c r="F14" s="121"/>
      <c r="G14" s="120"/>
      <c r="H14" s="121"/>
      <c r="I14" s="120"/>
      <c r="J14" s="121"/>
    </row>
    <row r="15" spans="2:10" ht="18" x14ac:dyDescent="0.25">
      <c r="B15" s="60" t="s">
        <v>30</v>
      </c>
      <c r="C15" s="44" t="s">
        <v>35</v>
      </c>
      <c r="D15" s="113">
        <v>0.15</v>
      </c>
      <c r="E15" s="125">
        <f>SUM(F16:F17)</f>
        <v>0</v>
      </c>
      <c r="F15" s="126"/>
      <c r="G15" s="125">
        <f>SUM(H16:H17)</f>
        <v>0</v>
      </c>
      <c r="H15" s="126"/>
      <c r="I15" s="125">
        <f>SUM(J16:J17)</f>
        <v>0</v>
      </c>
      <c r="J15" s="126"/>
    </row>
    <row r="16" spans="2:10" ht="15.3" x14ac:dyDescent="0.25">
      <c r="B16" s="102" t="s">
        <v>51</v>
      </c>
      <c r="C16" s="100" t="s">
        <v>53</v>
      </c>
      <c r="D16" s="104">
        <v>0.05</v>
      </c>
      <c r="E16" s="115"/>
      <c r="F16" s="118"/>
      <c r="G16" s="115"/>
      <c r="H16" s="118"/>
      <c r="I16" s="115"/>
      <c r="J16" s="118"/>
    </row>
    <row r="17" spans="2:10" ht="31.1" thickBot="1" x14ac:dyDescent="0.3">
      <c r="B17" s="102" t="s">
        <v>52</v>
      </c>
      <c r="C17" s="100" t="s">
        <v>54</v>
      </c>
      <c r="D17" s="104">
        <v>0.1</v>
      </c>
      <c r="E17" s="116"/>
      <c r="F17" s="107"/>
      <c r="G17" s="116"/>
      <c r="H17" s="107"/>
      <c r="I17" s="116"/>
      <c r="J17" s="107"/>
    </row>
    <row r="18" spans="2:10" ht="18" x14ac:dyDescent="0.25">
      <c r="B18" s="78" t="s">
        <v>31</v>
      </c>
      <c r="C18" s="31" t="s">
        <v>36</v>
      </c>
      <c r="D18" s="35">
        <v>0.25</v>
      </c>
      <c r="E18" s="114">
        <f>SUM(F19:F21)*10*$D$18</f>
        <v>0</v>
      </c>
      <c r="F18" s="117"/>
      <c r="G18" s="114">
        <f>SUM(H19:H21)*10*$D$18</f>
        <v>0</v>
      </c>
      <c r="H18" s="117"/>
      <c r="I18" s="114">
        <f>SUM(J19:J21)*10*$D$18</f>
        <v>0</v>
      </c>
      <c r="J18" s="117"/>
    </row>
    <row r="19" spans="2:10" x14ac:dyDescent="0.25">
      <c r="B19" s="79"/>
      <c r="C19" s="45" t="s">
        <v>86</v>
      </c>
      <c r="D19" s="46">
        <v>0.35</v>
      </c>
      <c r="E19" s="36"/>
      <c r="F19" s="37">
        <f>E19*$D19</f>
        <v>0</v>
      </c>
      <c r="G19" s="36"/>
      <c r="H19" s="37">
        <f>G19*$D19</f>
        <v>0</v>
      </c>
      <c r="I19" s="36"/>
      <c r="J19" s="37">
        <f>I19*$D19</f>
        <v>0</v>
      </c>
    </row>
    <row r="20" spans="2:10" ht="40.950000000000003" x14ac:dyDescent="0.25">
      <c r="B20" s="79"/>
      <c r="C20" s="45" t="s">
        <v>87</v>
      </c>
      <c r="D20" s="46">
        <v>0.35</v>
      </c>
      <c r="E20" s="38"/>
      <c r="F20" s="37">
        <f t="shared" ref="F20:H20" si="0">E20*$D20</f>
        <v>0</v>
      </c>
      <c r="G20" s="38"/>
      <c r="H20" s="37">
        <f t="shared" ref="H20:H21" si="1">G20*$D20</f>
        <v>0</v>
      </c>
      <c r="I20" s="38"/>
      <c r="J20" s="37">
        <f t="shared" ref="J20:J21" si="2">I20*$D20</f>
        <v>0</v>
      </c>
    </row>
    <row r="21" spans="2:10" ht="27.3" x14ac:dyDescent="0.25">
      <c r="B21" s="79"/>
      <c r="C21" s="45" t="s">
        <v>88</v>
      </c>
      <c r="D21" s="46">
        <v>0.3</v>
      </c>
      <c r="E21" s="38"/>
      <c r="F21" s="37">
        <f t="shared" ref="F21:H21" si="3">E21*$D21</f>
        <v>0</v>
      </c>
      <c r="G21" s="38"/>
      <c r="H21" s="37">
        <f t="shared" si="1"/>
        <v>0</v>
      </c>
      <c r="I21" s="38"/>
      <c r="J21" s="37">
        <f t="shared" si="2"/>
        <v>0</v>
      </c>
    </row>
    <row r="22" spans="2:10" ht="17.45" thickBot="1" x14ac:dyDescent="0.3">
      <c r="B22" s="80" t="s">
        <v>17</v>
      </c>
      <c r="C22" s="81"/>
      <c r="D22" s="39">
        <f>SUM(D5,D6,D11,D15,D18)</f>
        <v>1</v>
      </c>
      <c r="E22" s="82">
        <f>SUM(F5,E6,E11,E15,E18)</f>
        <v>0</v>
      </c>
      <c r="F22" s="83"/>
      <c r="G22" s="82">
        <f>SUM(H5,G6,G11,G15,G18)</f>
        <v>0</v>
      </c>
      <c r="H22" s="83"/>
      <c r="I22" s="82">
        <f>SUM(J5,I6,I11,I15,I18)</f>
        <v>0</v>
      </c>
      <c r="J22" s="83"/>
    </row>
    <row r="23" spans="2:10" ht="15.85" thickBot="1" x14ac:dyDescent="0.3">
      <c r="B23" s="75" t="s">
        <v>18</v>
      </c>
      <c r="C23" s="76"/>
      <c r="D23" s="40">
        <v>70</v>
      </c>
      <c r="E23" s="77" t="str">
        <f>IF(E22&gt;=$D$23,"V","X")</f>
        <v>X</v>
      </c>
      <c r="F23" s="77"/>
      <c r="G23" s="77" t="str">
        <f>IF(G22&gt;=$D$23,"V","X")</f>
        <v>X</v>
      </c>
      <c r="H23" s="77"/>
      <c r="I23" s="77" t="str">
        <f>IF(I22&gt;=$D$23,"V","X")</f>
        <v>X</v>
      </c>
      <c r="J23" s="77"/>
    </row>
  </sheetData>
  <mergeCells count="30">
    <mergeCell ref="I6:J6"/>
    <mergeCell ref="I11:J11"/>
    <mergeCell ref="I15:J15"/>
    <mergeCell ref="E6:F6"/>
    <mergeCell ref="E11:F11"/>
    <mergeCell ref="E15:F15"/>
    <mergeCell ref="G6:H6"/>
    <mergeCell ref="G11:H11"/>
    <mergeCell ref="G15:H15"/>
    <mergeCell ref="E3:F3"/>
    <mergeCell ref="G3:H3"/>
    <mergeCell ref="I3:J3"/>
    <mergeCell ref="B2:B4"/>
    <mergeCell ref="C2:C4"/>
    <mergeCell ref="D2:D4"/>
    <mergeCell ref="E2:F2"/>
    <mergeCell ref="G2:H2"/>
    <mergeCell ref="I2:J2"/>
    <mergeCell ref="B23:C23"/>
    <mergeCell ref="E23:F23"/>
    <mergeCell ref="G23:H23"/>
    <mergeCell ref="I23:J23"/>
    <mergeCell ref="B18:B21"/>
    <mergeCell ref="E18:F18"/>
    <mergeCell ref="G18:H18"/>
    <mergeCell ref="I18:J18"/>
    <mergeCell ref="B22:C22"/>
    <mergeCell ref="E22:F22"/>
    <mergeCell ref="G22:H22"/>
    <mergeCell ref="I22:J22"/>
  </mergeCells>
  <conditionalFormatting sqref="E23:J23">
    <cfRule type="expression" dxfId="1" priority="1">
      <formula>E23="X"</formula>
    </cfRule>
    <cfRule type="expression" dxfId="0" priority="2">
      <formula>E23="V"</formula>
    </cfRule>
  </conditionalFormatting>
  <pageMargins left="0.7" right="0.7" top="0.75" bottom="0.75" header="0.3" footer="0.3"/>
  <pageSetup orientation="portrait" r:id="rId1"/>
  <ignoredErrors>
    <ignoredError sqref="E18:F18 F19:F20 F21 E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D149-F3BE-40E7-9D05-BEC087712260}">
  <dimension ref="A1:G47"/>
  <sheetViews>
    <sheetView rightToLeft="1" workbookViewId="0">
      <selection activeCell="A41" sqref="A41"/>
    </sheetView>
  </sheetViews>
  <sheetFormatPr defaultRowHeight="13.65" x14ac:dyDescent="0.25"/>
  <cols>
    <col min="1" max="1" width="4.7265625" customWidth="1"/>
    <col min="2" max="2" width="7.08984375" customWidth="1"/>
    <col min="3" max="3" width="41.54296875" customWidth="1"/>
    <col min="4" max="4" width="9.81640625" customWidth="1"/>
    <col min="5" max="7" width="12.6328125" customWidth="1"/>
  </cols>
  <sheetData>
    <row r="1" spans="1:7" x14ac:dyDescent="0.25">
      <c r="A1" s="50">
        <v>1.17</v>
      </c>
    </row>
    <row r="2" spans="1:7" ht="14.2" thickBot="1" x14ac:dyDescent="0.3">
      <c r="A2" s="47">
        <v>1.17</v>
      </c>
      <c r="B2" s="48"/>
      <c r="C2" s="48"/>
      <c r="D2" s="48"/>
      <c r="E2" s="48"/>
      <c r="F2" s="48"/>
      <c r="G2" s="48"/>
    </row>
    <row r="3" spans="1:7" ht="14.2" x14ac:dyDescent="0.25">
      <c r="A3" s="47"/>
      <c r="B3" s="97" t="s">
        <v>55</v>
      </c>
      <c r="C3" s="97" t="s">
        <v>19</v>
      </c>
      <c r="D3" s="61"/>
      <c r="E3" s="135">
        <v>1</v>
      </c>
      <c r="F3" s="139">
        <v>2</v>
      </c>
      <c r="G3" s="139">
        <v>3</v>
      </c>
    </row>
    <row r="4" spans="1:7" ht="14.2" x14ac:dyDescent="0.25">
      <c r="A4" s="48"/>
      <c r="B4" s="98"/>
      <c r="C4" s="98"/>
      <c r="D4" s="62" t="s">
        <v>67</v>
      </c>
      <c r="E4" s="136">
        <f>איכות!E3</f>
        <v>0</v>
      </c>
      <c r="F4" s="140">
        <f>איכות!G3</f>
        <v>0</v>
      </c>
      <c r="G4" s="140">
        <f>איכות!I3</f>
        <v>0</v>
      </c>
    </row>
    <row r="5" spans="1:7" ht="14.2" x14ac:dyDescent="0.25">
      <c r="A5" s="48"/>
      <c r="B5" s="128" t="s">
        <v>56</v>
      </c>
      <c r="C5" s="49" t="s">
        <v>61</v>
      </c>
      <c r="D5" s="127">
        <v>1</v>
      </c>
      <c r="E5" s="143"/>
      <c r="F5" s="144"/>
      <c r="G5" s="144"/>
    </row>
    <row r="6" spans="1:7" ht="14.2" x14ac:dyDescent="0.25">
      <c r="A6" s="48"/>
      <c r="B6" s="128" t="s">
        <v>57</v>
      </c>
      <c r="C6" s="49" t="s">
        <v>62</v>
      </c>
      <c r="D6" s="127">
        <v>48</v>
      </c>
      <c r="E6" s="143"/>
      <c r="F6" s="144"/>
      <c r="G6" s="144"/>
    </row>
    <row r="7" spans="1:7" ht="14.2" x14ac:dyDescent="0.25">
      <c r="A7" s="48"/>
      <c r="B7" s="128" t="s">
        <v>58</v>
      </c>
      <c r="C7" s="49" t="s">
        <v>63</v>
      </c>
      <c r="D7" s="127">
        <v>1</v>
      </c>
      <c r="E7" s="151">
        <f>F20</f>
        <v>0</v>
      </c>
      <c r="F7" s="152">
        <f>F29</f>
        <v>0</v>
      </c>
      <c r="G7" s="152">
        <f>F38</f>
        <v>0</v>
      </c>
    </row>
    <row r="8" spans="1:7" ht="14.2" x14ac:dyDescent="0.25">
      <c r="A8" s="48"/>
      <c r="B8" s="128" t="s">
        <v>59</v>
      </c>
      <c r="C8" s="49" t="s">
        <v>64</v>
      </c>
      <c r="D8" s="127">
        <v>3000</v>
      </c>
      <c r="E8" s="143"/>
      <c r="F8" s="144"/>
      <c r="G8" s="144"/>
    </row>
    <row r="9" spans="1:7" ht="14.2" x14ac:dyDescent="0.25">
      <c r="A9" s="48"/>
      <c r="B9" s="128" t="s">
        <v>60</v>
      </c>
      <c r="C9" s="49" t="s">
        <v>65</v>
      </c>
      <c r="D9" s="127">
        <v>130</v>
      </c>
      <c r="E9" s="143"/>
      <c r="F9" s="144"/>
      <c r="G9" s="144"/>
    </row>
    <row r="10" spans="1:7" ht="14.2" customHeight="1" x14ac:dyDescent="0.25">
      <c r="A10" s="48"/>
      <c r="B10" s="129" t="s">
        <v>85</v>
      </c>
      <c r="C10" s="130"/>
      <c r="D10" s="133"/>
      <c r="E10" s="137">
        <f>SUMPRODUCT($D$5:$D$9,E5:E9)</f>
        <v>0</v>
      </c>
      <c r="F10" s="141">
        <f t="shared" ref="F10:G10" si="0">SUMPRODUCT($D$5:$D$9,F5:F9)</f>
        <v>0</v>
      </c>
      <c r="G10" s="141">
        <f t="shared" si="0"/>
        <v>0</v>
      </c>
    </row>
    <row r="11" spans="1:7" ht="14.75" thickBot="1" x14ac:dyDescent="0.3">
      <c r="A11" s="48"/>
      <c r="B11" s="131" t="s">
        <v>20</v>
      </c>
      <c r="C11" s="132"/>
      <c r="D11" s="134"/>
      <c r="E11" s="138">
        <f>IFERROR((MIN($E$10:$G$10)/E10*100),0)</f>
        <v>0</v>
      </c>
      <c r="F11" s="142">
        <f t="shared" ref="F11:G11" si="1">IFERROR((MIN($E$10:$G$10)/F10*100),0)</f>
        <v>0</v>
      </c>
      <c r="G11" s="142">
        <f t="shared" si="1"/>
        <v>0</v>
      </c>
    </row>
    <row r="12" spans="1:7" x14ac:dyDescent="0.25">
      <c r="A12" s="48"/>
      <c r="B12" s="48"/>
      <c r="C12" s="48"/>
      <c r="D12" s="48"/>
      <c r="E12" s="48"/>
      <c r="F12" s="48"/>
      <c r="G12" s="48"/>
    </row>
    <row r="13" spans="1:7" x14ac:dyDescent="0.25">
      <c r="A13" s="48"/>
      <c r="B13" s="48"/>
      <c r="C13" s="48"/>
      <c r="D13" s="48"/>
      <c r="E13" s="48"/>
      <c r="F13" s="48"/>
      <c r="G13" s="48"/>
    </row>
    <row r="14" spans="1:7" ht="14.75" thickBot="1" x14ac:dyDescent="0.35">
      <c r="A14" s="48"/>
      <c r="B14" s="145" t="s">
        <v>68</v>
      </c>
      <c r="C14" s="145" t="s">
        <v>69</v>
      </c>
      <c r="D14" s="48"/>
      <c r="E14" s="48"/>
      <c r="F14" s="48"/>
      <c r="G14" s="48"/>
    </row>
    <row r="15" spans="1:7" ht="14.75" thickBot="1" x14ac:dyDescent="0.35">
      <c r="A15" s="48"/>
      <c r="B15" s="156" t="s">
        <v>82</v>
      </c>
      <c r="C15" s="48"/>
      <c r="D15" s="48"/>
      <c r="E15" s="48"/>
      <c r="F15" s="48"/>
      <c r="G15" s="48"/>
    </row>
    <row r="16" spans="1:7" ht="54.55" x14ac:dyDescent="0.25">
      <c r="A16" s="48"/>
      <c r="B16" s="153" t="s">
        <v>70</v>
      </c>
      <c r="C16" s="154" t="s">
        <v>71</v>
      </c>
      <c r="D16" s="154" t="s">
        <v>75</v>
      </c>
      <c r="E16" s="154" t="s">
        <v>76</v>
      </c>
      <c r="F16" s="155" t="s">
        <v>77</v>
      </c>
      <c r="G16" s="48"/>
    </row>
    <row r="17" spans="1:7" x14ac:dyDescent="0.25">
      <c r="A17" s="48"/>
      <c r="B17" s="148" t="s">
        <v>78</v>
      </c>
      <c r="C17" s="147" t="s">
        <v>72</v>
      </c>
      <c r="D17" s="150"/>
      <c r="E17" s="146">
        <v>30</v>
      </c>
      <c r="F17" s="149">
        <f>D17*E17</f>
        <v>0</v>
      </c>
      <c r="G17" s="48"/>
    </row>
    <row r="18" spans="1:7" x14ac:dyDescent="0.25">
      <c r="A18" s="48"/>
      <c r="B18" s="148" t="s">
        <v>79</v>
      </c>
      <c r="C18" s="147" t="s">
        <v>73</v>
      </c>
      <c r="D18" s="150"/>
      <c r="E18" s="146">
        <v>20</v>
      </c>
      <c r="F18" s="149">
        <f t="shared" ref="F18:F19" si="2">D18*E18</f>
        <v>0</v>
      </c>
      <c r="G18" s="48"/>
    </row>
    <row r="19" spans="1:7" x14ac:dyDescent="0.25">
      <c r="A19" s="48"/>
      <c r="B19" s="148" t="s">
        <v>80</v>
      </c>
      <c r="C19" s="147" t="s">
        <v>74</v>
      </c>
      <c r="D19" s="150"/>
      <c r="E19" s="146">
        <v>10</v>
      </c>
      <c r="F19" s="149">
        <f t="shared" si="2"/>
        <v>0</v>
      </c>
      <c r="G19" s="48"/>
    </row>
    <row r="20" spans="1:7" ht="15.3" customHeight="1" x14ac:dyDescent="0.25">
      <c r="A20" s="48"/>
      <c r="B20" s="157" t="s">
        <v>58</v>
      </c>
      <c r="C20" s="158" t="s">
        <v>66</v>
      </c>
      <c r="D20" s="158"/>
      <c r="E20" s="158"/>
      <c r="F20" s="159">
        <f>SUM(F17:F19)</f>
        <v>0</v>
      </c>
      <c r="G20" s="48"/>
    </row>
    <row r="21" spans="1:7" ht="14.75" thickBot="1" x14ac:dyDescent="0.3">
      <c r="A21" s="48"/>
      <c r="B21" s="160"/>
      <c r="C21" s="161" t="s">
        <v>81</v>
      </c>
      <c r="D21" s="161"/>
      <c r="E21" s="161"/>
      <c r="F21" s="162"/>
      <c r="G21" s="48"/>
    </row>
    <row r="22" spans="1:7" x14ac:dyDescent="0.25">
      <c r="A22" s="48"/>
      <c r="B22" s="48"/>
      <c r="C22" s="48"/>
      <c r="D22" s="48"/>
      <c r="E22" s="48"/>
      <c r="F22" s="48"/>
      <c r="G22" s="48"/>
    </row>
    <row r="23" spans="1:7" ht="14.75" thickBot="1" x14ac:dyDescent="0.35">
      <c r="A23" s="48"/>
      <c r="B23" s="145" t="s">
        <v>68</v>
      </c>
      <c r="C23" s="145" t="s">
        <v>69</v>
      </c>
      <c r="D23" s="48"/>
      <c r="E23" s="48"/>
      <c r="F23" s="48"/>
      <c r="G23" s="48"/>
    </row>
    <row r="24" spans="1:7" ht="14.75" thickBot="1" x14ac:dyDescent="0.35">
      <c r="A24" s="48"/>
      <c r="B24" s="156" t="s">
        <v>84</v>
      </c>
      <c r="C24" s="48"/>
      <c r="D24" s="48"/>
      <c r="E24" s="48"/>
      <c r="F24" s="48"/>
      <c r="G24" s="48"/>
    </row>
    <row r="25" spans="1:7" ht="54.55" x14ac:dyDescent="0.25">
      <c r="A25" s="48"/>
      <c r="B25" s="153" t="s">
        <v>70</v>
      </c>
      <c r="C25" s="154" t="s">
        <v>71</v>
      </c>
      <c r="D25" s="154" t="s">
        <v>75</v>
      </c>
      <c r="E25" s="154" t="s">
        <v>76</v>
      </c>
      <c r="F25" s="155" t="s">
        <v>77</v>
      </c>
      <c r="G25" s="48"/>
    </row>
    <row r="26" spans="1:7" x14ac:dyDescent="0.25">
      <c r="A26" s="48"/>
      <c r="B26" s="148" t="s">
        <v>78</v>
      </c>
      <c r="C26" s="147" t="s">
        <v>72</v>
      </c>
      <c r="D26" s="150"/>
      <c r="E26" s="146">
        <v>30</v>
      </c>
      <c r="F26" s="149">
        <f>D26*E26</f>
        <v>0</v>
      </c>
      <c r="G26" s="48"/>
    </row>
    <row r="27" spans="1:7" x14ac:dyDescent="0.25">
      <c r="A27" s="48"/>
      <c r="B27" s="148" t="s">
        <v>79</v>
      </c>
      <c r="C27" s="147" t="s">
        <v>73</v>
      </c>
      <c r="D27" s="150"/>
      <c r="E27" s="146">
        <v>20</v>
      </c>
      <c r="F27" s="149">
        <f t="shared" ref="F27:F28" si="3">D27*E27</f>
        <v>0</v>
      </c>
      <c r="G27" s="48"/>
    </row>
    <row r="28" spans="1:7" x14ac:dyDescent="0.25">
      <c r="A28" s="48"/>
      <c r="B28" s="148" t="s">
        <v>80</v>
      </c>
      <c r="C28" s="147" t="s">
        <v>74</v>
      </c>
      <c r="D28" s="150"/>
      <c r="E28" s="146">
        <v>10</v>
      </c>
      <c r="F28" s="149">
        <f t="shared" si="3"/>
        <v>0</v>
      </c>
      <c r="G28" s="48"/>
    </row>
    <row r="29" spans="1:7" ht="15.3" customHeight="1" x14ac:dyDescent="0.25">
      <c r="A29" s="48"/>
      <c r="B29" s="157" t="s">
        <v>58</v>
      </c>
      <c r="C29" s="158" t="s">
        <v>66</v>
      </c>
      <c r="D29" s="158"/>
      <c r="E29" s="158"/>
      <c r="F29" s="159">
        <f>SUM(F26:F28)</f>
        <v>0</v>
      </c>
      <c r="G29" s="48"/>
    </row>
    <row r="30" spans="1:7" ht="14.75" thickBot="1" x14ac:dyDescent="0.3">
      <c r="A30" s="48"/>
      <c r="B30" s="160"/>
      <c r="C30" s="161" t="s">
        <v>81</v>
      </c>
      <c r="D30" s="161"/>
      <c r="E30" s="161"/>
      <c r="F30" s="162"/>
      <c r="G30" s="48"/>
    </row>
    <row r="31" spans="1:7" x14ac:dyDescent="0.25">
      <c r="A31" s="48"/>
      <c r="B31" s="59"/>
      <c r="C31" s="59"/>
      <c r="D31" s="59"/>
      <c r="E31" s="59"/>
      <c r="F31" s="48"/>
      <c r="G31" s="48"/>
    </row>
    <row r="32" spans="1:7" ht="14.75" thickBot="1" x14ac:dyDescent="0.35">
      <c r="A32" s="48"/>
      <c r="B32" s="145" t="s">
        <v>68</v>
      </c>
      <c r="C32" s="145" t="s">
        <v>69</v>
      </c>
      <c r="D32" s="48"/>
      <c r="E32" s="48"/>
      <c r="F32" s="48"/>
      <c r="G32" s="48"/>
    </row>
    <row r="33" spans="1:7" ht="14.75" thickBot="1" x14ac:dyDescent="0.35">
      <c r="A33" s="48"/>
      <c r="B33" s="156" t="s">
        <v>83</v>
      </c>
      <c r="C33" s="48"/>
      <c r="D33" s="48"/>
      <c r="E33" s="48"/>
      <c r="F33" s="48"/>
      <c r="G33" s="48"/>
    </row>
    <row r="34" spans="1:7" ht="54.55" x14ac:dyDescent="0.25">
      <c r="A34" s="48"/>
      <c r="B34" s="153" t="s">
        <v>70</v>
      </c>
      <c r="C34" s="154" t="s">
        <v>71</v>
      </c>
      <c r="D34" s="154" t="s">
        <v>75</v>
      </c>
      <c r="E34" s="154" t="s">
        <v>76</v>
      </c>
      <c r="F34" s="155" t="s">
        <v>77</v>
      </c>
      <c r="G34" s="48"/>
    </row>
    <row r="35" spans="1:7" x14ac:dyDescent="0.25">
      <c r="A35" s="48"/>
      <c r="B35" s="148" t="s">
        <v>78</v>
      </c>
      <c r="C35" s="147" t="s">
        <v>72</v>
      </c>
      <c r="D35" s="150"/>
      <c r="E35" s="146">
        <v>30</v>
      </c>
      <c r="F35" s="149">
        <f>D35*E35</f>
        <v>0</v>
      </c>
      <c r="G35" s="48"/>
    </row>
    <row r="36" spans="1:7" x14ac:dyDescent="0.25">
      <c r="A36" s="48"/>
      <c r="B36" s="148" t="s">
        <v>79</v>
      </c>
      <c r="C36" s="147" t="s">
        <v>73</v>
      </c>
      <c r="D36" s="150"/>
      <c r="E36" s="146">
        <v>20</v>
      </c>
      <c r="F36" s="149">
        <f t="shared" ref="F36:F37" si="4">D36*E36</f>
        <v>0</v>
      </c>
      <c r="G36" s="48"/>
    </row>
    <row r="37" spans="1:7" x14ac:dyDescent="0.25">
      <c r="A37" s="48"/>
      <c r="B37" s="148" t="s">
        <v>80</v>
      </c>
      <c r="C37" s="147" t="s">
        <v>74</v>
      </c>
      <c r="D37" s="150"/>
      <c r="E37" s="146">
        <v>10</v>
      </c>
      <c r="F37" s="149">
        <f t="shared" si="4"/>
        <v>0</v>
      </c>
      <c r="G37" s="48"/>
    </row>
    <row r="38" spans="1:7" ht="15.3" customHeight="1" x14ac:dyDescent="0.25">
      <c r="A38" s="48"/>
      <c r="B38" s="157" t="s">
        <v>58</v>
      </c>
      <c r="C38" s="158" t="s">
        <v>66</v>
      </c>
      <c r="D38" s="158"/>
      <c r="E38" s="158"/>
      <c r="F38" s="159">
        <f>SUM(F35:F37)</f>
        <v>0</v>
      </c>
      <c r="G38" s="48"/>
    </row>
    <row r="39" spans="1:7" ht="14.75" thickBot="1" x14ac:dyDescent="0.3">
      <c r="A39" s="48"/>
      <c r="B39" s="160"/>
      <c r="C39" s="161" t="s">
        <v>81</v>
      </c>
      <c r="D39" s="161"/>
      <c r="E39" s="161"/>
      <c r="F39" s="162"/>
      <c r="G39" s="48"/>
    </row>
    <row r="40" spans="1:7" x14ac:dyDescent="0.25">
      <c r="A40" s="48"/>
      <c r="B40" s="48"/>
      <c r="C40" s="48"/>
      <c r="D40" s="48"/>
      <c r="E40" s="48"/>
      <c r="F40" s="48"/>
      <c r="G40" s="48"/>
    </row>
    <row r="41" spans="1:7" ht="14.2" thickBot="1" x14ac:dyDescent="0.3">
      <c r="A41" s="48"/>
      <c r="B41" s="48"/>
      <c r="C41" s="48"/>
      <c r="D41" s="48"/>
      <c r="E41" s="48"/>
      <c r="F41" s="48"/>
      <c r="G41" s="48"/>
    </row>
    <row r="42" spans="1:7" ht="16.95" x14ac:dyDescent="0.35">
      <c r="A42" s="48"/>
      <c r="B42" s="170" t="s">
        <v>21</v>
      </c>
      <c r="C42" s="171"/>
      <c r="D42" s="172">
        <v>1</v>
      </c>
      <c r="E42" s="173">
        <v>2</v>
      </c>
      <c r="F42" s="174">
        <v>3</v>
      </c>
    </row>
    <row r="43" spans="1:7" ht="16.95" x14ac:dyDescent="0.35">
      <c r="A43" s="48"/>
      <c r="B43" s="175" t="s">
        <v>22</v>
      </c>
      <c r="C43" s="176" t="s">
        <v>23</v>
      </c>
      <c r="D43" s="177">
        <f>E4</f>
        <v>0</v>
      </c>
      <c r="E43" s="178">
        <f>F4</f>
        <v>0</v>
      </c>
      <c r="F43" s="179">
        <f>G4</f>
        <v>0</v>
      </c>
    </row>
    <row r="44" spans="1:7" ht="16.95" x14ac:dyDescent="0.35">
      <c r="A44" s="48"/>
      <c r="B44" s="180">
        <v>0.6</v>
      </c>
      <c r="C44" s="181" t="s">
        <v>7</v>
      </c>
      <c r="D44" s="182">
        <f>איכות!E22</f>
        <v>0</v>
      </c>
      <c r="E44" s="183">
        <f>איכות!G22</f>
        <v>0</v>
      </c>
      <c r="F44" s="184">
        <f>איכות!I22</f>
        <v>0</v>
      </c>
    </row>
    <row r="45" spans="1:7" ht="16.95" x14ac:dyDescent="0.35">
      <c r="A45" s="48"/>
      <c r="B45" s="180">
        <v>0.4</v>
      </c>
      <c r="C45" s="181" t="s">
        <v>8</v>
      </c>
      <c r="D45" s="182">
        <f>E11</f>
        <v>0</v>
      </c>
      <c r="E45" s="183">
        <f>F11</f>
        <v>0</v>
      </c>
      <c r="F45" s="184">
        <f>G11</f>
        <v>0</v>
      </c>
    </row>
    <row r="46" spans="1:7" ht="16.95" x14ac:dyDescent="0.25">
      <c r="A46" s="48"/>
      <c r="B46" s="185">
        <f>SUM(B44:B45)</f>
        <v>1</v>
      </c>
      <c r="C46" s="186" t="s">
        <v>9</v>
      </c>
      <c r="D46" s="187">
        <f>SUMPRODUCT($B44:$B45,D44:D45)</f>
        <v>0</v>
      </c>
      <c r="E46" s="188">
        <f>SUMPRODUCT($B44:$B45,E44:E45)</f>
        <v>0</v>
      </c>
      <c r="F46" s="189">
        <f>SUMPRODUCT($B44:$B45,F44:F45)</f>
        <v>0</v>
      </c>
    </row>
    <row r="47" spans="1:7" ht="17.45" thickBot="1" x14ac:dyDescent="0.3">
      <c r="A47" s="48"/>
      <c r="B47" s="190" t="s">
        <v>24</v>
      </c>
      <c r="C47" s="191"/>
      <c r="D47" s="192">
        <f>RANK(D46,$D$46:$F$46,0)</f>
        <v>1</v>
      </c>
      <c r="E47" s="193">
        <f>RANK(E46,$D$46:$F$46,0)</f>
        <v>1</v>
      </c>
      <c r="F47" s="194">
        <f>RANK(F46,$D$46:$F$46,0)</f>
        <v>1</v>
      </c>
    </row>
  </sheetData>
  <mergeCells count="18">
    <mergeCell ref="F38:F39"/>
    <mergeCell ref="C39:E39"/>
    <mergeCell ref="F20:F21"/>
    <mergeCell ref="B29:B30"/>
    <mergeCell ref="C29:E29"/>
    <mergeCell ref="F29:F30"/>
    <mergeCell ref="C30:E30"/>
    <mergeCell ref="C3:C4"/>
    <mergeCell ref="B42:C42"/>
    <mergeCell ref="B47:C47"/>
    <mergeCell ref="B3:B4"/>
    <mergeCell ref="B10:C10"/>
    <mergeCell ref="B11:C11"/>
    <mergeCell ref="B20:B21"/>
    <mergeCell ref="C20:E20"/>
    <mergeCell ref="C21:E21"/>
    <mergeCell ref="B38:B39"/>
    <mergeCell ref="C38:E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תנאי סף</vt:lpstr>
      <vt:lpstr>איכות</vt:lpstr>
      <vt:lpstr>מחיר וסיכום</vt:lpstr>
      <vt:lpstr>'תנאי סף'!_Ref370930661</vt:lpstr>
      <vt:lpstr>'תנאי סף'!_Ref397199965</vt:lpstr>
      <vt:lpstr>'תנאי סף'!WPrint_Area_W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שלומי תורג'מן</cp:lastModifiedBy>
  <dcterms:created xsi:type="dcterms:W3CDTF">2014-12-29T12:32:12Z</dcterms:created>
  <dcterms:modified xsi:type="dcterms:W3CDTF">2024-05-19T13:18:02Z</dcterms:modified>
</cp:coreProperties>
</file>