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קדמ תיירות פנים\"/>
    </mc:Choice>
  </mc:AlternateContent>
  <xr:revisionPtr revIDLastSave="0" documentId="13_ncr:1_{869BFE95-D38E-4D35-AA0C-9E3CB17C3E93}" xr6:coauthVersionLast="47" xr6:coauthVersionMax="47" xr10:uidLastSave="{00000000-0000-0000-0000-000000000000}"/>
  <workbookProtection workbookAlgorithmName="SHA-512" workbookHashValue="kqPayhjwZb8Xqt/LrDCpSsh3nnLujSLIT1zHbSUE3ug1CQOGFfqMtiSG9K8wOh1+PwvS32iTyQCL9tWsXK4+lQ==" workbookSaltValue="5s99+BNeNzqdINO3YJw9GQ==" workbookSpinCount="100000" lockStructure="1"/>
  <bookViews>
    <workbookView xWindow="-120" yWindow="-120" windowWidth="29040" windowHeight="15720" xr2:uid="{CE3391A5-C2F6-46CA-BC00-1A636CD0D51D}"/>
  </bookViews>
  <sheets>
    <sheet name="גיליון מסכם" sheetId="1" r:id="rId1"/>
    <sheet name="הכנסות" sheetId="8" r:id="rId2"/>
    <sheet name="הנחות עבודה" sheetId="7" r:id="rId3"/>
    <sheet name="אירועי דגל" sheetId="2" r:id="rId4"/>
    <sheet name="חוויות תיירותיות משלימות" sheetId="3" r:id="rId5"/>
    <sheet name="קונספט מיתוגי" sheetId="4" r:id="rId6"/>
    <sheet name="אתר אינטרנט ומענה טלפוני" sheetId="5" r:id="rId7"/>
    <sheet name="תקורות והוצאות אחרות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8" l="1"/>
  <c r="E16" i="8"/>
  <c r="E17" i="8"/>
  <c r="E18" i="8"/>
  <c r="E19" i="8"/>
  <c r="E3" i="8"/>
  <c r="E4" i="8"/>
  <c r="E5" i="8"/>
  <c r="E6" i="8"/>
  <c r="E7" i="8"/>
  <c r="E8" i="8"/>
  <c r="E9" i="8"/>
  <c r="E10" i="8"/>
  <c r="E11" i="8"/>
  <c r="E12" i="8"/>
  <c r="B5" i="1"/>
  <c r="E21" i="1"/>
  <c r="E24" i="8"/>
  <c r="E23" i="8"/>
  <c r="E22" i="8"/>
  <c r="E27" i="8"/>
  <c r="E26" i="8"/>
  <c r="E25" i="8"/>
  <c r="E21" i="8"/>
  <c r="E20" i="8"/>
  <c r="E28" i="8"/>
  <c r="E29" i="8"/>
  <c r="E30" i="8"/>
  <c r="E31" i="8"/>
  <c r="E14" i="8"/>
  <c r="E13" i="8"/>
  <c r="E2" i="8"/>
  <c r="B6" i="1"/>
  <c r="B4" i="1"/>
  <c r="B3" i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1" i="6" s="1"/>
  <c r="E30" i="5"/>
  <c r="E29" i="5"/>
  <c r="E28" i="5"/>
  <c r="E27" i="5"/>
  <c r="E26" i="5"/>
  <c r="E25" i="5"/>
  <c r="E24" i="5"/>
  <c r="E23" i="5"/>
  <c r="E22" i="5"/>
  <c r="E21" i="5"/>
  <c r="E20" i="5"/>
  <c r="E31" i="5" s="1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1" i="4" s="1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31" i="3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2" i="2"/>
  <c r="F21" i="1" l="1"/>
  <c r="F22" i="1" s="1"/>
  <c r="F23" i="1" s="1"/>
  <c r="E32" i="8"/>
  <c r="B16" i="1" s="1"/>
  <c r="E31" i="2"/>
  <c r="B2" i="1" s="1"/>
  <c r="B7" i="1" s="1"/>
  <c r="B8" i="1" l="1"/>
  <c r="B9" i="1" s="1"/>
  <c r="B12" i="1" s="1"/>
  <c r="B13" i="1" s="1"/>
  <c r="B17" i="1" s="1"/>
  <c r="B18" i="1" l="1"/>
  <c r="B21" i="1"/>
  <c r="B22" i="1" s="1"/>
</calcChain>
</file>

<file path=xl/sharedStrings.xml><?xml version="1.0" encoding="utf-8"?>
<sst xmlns="http://schemas.openxmlformats.org/spreadsheetml/2006/main" count="111" uniqueCount="55">
  <si>
    <t xml:space="preserve">הנחת עבודה </t>
  </si>
  <si>
    <t>ערך</t>
  </si>
  <si>
    <t>הערות</t>
  </si>
  <si>
    <t>שיעור המע"מ</t>
  </si>
  <si>
    <t>רכיב עלות</t>
  </si>
  <si>
    <t>יחידת מידה</t>
  </si>
  <si>
    <t>עלות ליחידה ללא מע"מ</t>
  </si>
  <si>
    <t>מספר יחידות</t>
  </si>
  <si>
    <t>סה"כ עלות לרכיב ללא מע"מ</t>
  </si>
  <si>
    <t>סה"כ:</t>
  </si>
  <si>
    <t>אחוז בצ"מ</t>
  </si>
  <si>
    <t>בלתי נצפה מראש</t>
  </si>
  <si>
    <t>סה"כ כולל מע"מ</t>
  </si>
  <si>
    <t>אירועי דגל</t>
  </si>
  <si>
    <t>חוויות תיירותיות משלימות</t>
  </si>
  <si>
    <t>קונספט מיתוגי</t>
  </si>
  <si>
    <t>אתר אינטרנט ומענה טלפוני</t>
  </si>
  <si>
    <t xml:space="preserve">תקורות והוצאות אחרות </t>
  </si>
  <si>
    <t>סה"כ לפני בצ"מ ורווח</t>
  </si>
  <si>
    <t>בצ"מ</t>
  </si>
  <si>
    <t>רווח</t>
  </si>
  <si>
    <t>סה"כ כולל בצ"מ ורווח</t>
  </si>
  <si>
    <t>מע"מ</t>
  </si>
  <si>
    <t>האם המציע חייב במע"מ</t>
  </si>
  <si>
    <t>כן</t>
  </si>
  <si>
    <t>לא</t>
  </si>
  <si>
    <t>מקור הכנסה</t>
  </si>
  <si>
    <t>סכום כולל בהתאם להצעת המחיר של הספק</t>
  </si>
  <si>
    <t>סה"כ הכנסות הספק כולל מע"מ</t>
  </si>
  <si>
    <t>₪</t>
  </si>
  <si>
    <t>עלות ליחידה כולל מע"מ</t>
  </si>
  <si>
    <t>סה"כ עלות לרכיב כולל מע"מ</t>
  </si>
  <si>
    <t>______________________</t>
  </si>
  <si>
    <t>_______________________</t>
  </si>
  <si>
    <t>מורשי החתימה מטעם הספק</t>
  </si>
  <si>
    <t>חתימה</t>
  </si>
  <si>
    <t>פעילות A</t>
  </si>
  <si>
    <t>מכירת כרטיס - משתתף משלם</t>
  </si>
  <si>
    <t>פעילות C</t>
  </si>
  <si>
    <t>פעילות B</t>
  </si>
  <si>
    <t>תמורה ממשרד התיירות</t>
  </si>
  <si>
    <t xml:space="preserve">סיורים עם מורי דרך </t>
  </si>
  <si>
    <t>סה"כ מכירת כרטיסים למשתתפים</t>
  </si>
  <si>
    <t>צריך להתאים למספר הכרטיסים שמתוכננים למכירה</t>
  </si>
  <si>
    <t>מכירת כרטיס - ללא עלות עד גיל 5</t>
  </si>
  <si>
    <t>רווח לחישוב מרווח הרווח לפי סעיף 8.3.3. למכרז</t>
  </si>
  <si>
    <t>שיעור הרווח לעניין מגבלת מרווח הרווח לפי סעיף 8.3.3. למכרז</t>
  </si>
  <si>
    <t>שיעור הרווח</t>
  </si>
  <si>
    <t xml:space="preserve">ריכוז נתונים לחישוב מגבלת מרווח הרווח לפי סעיף 8.3.3. למכרז </t>
  </si>
  <si>
    <t>מספר משתתפים מתוכנן מעבר ל-100,000</t>
  </si>
  <si>
    <t>סה"כ הכנסות לנטרול לעניין מגבלת מרווח הרווח</t>
  </si>
  <si>
    <t>השתתפות אירוע דגל צפון</t>
  </si>
  <si>
    <t>השתתפות אירוע דגל ירושלים</t>
  </si>
  <si>
    <t>השתתפות אירוע דגל דרום</t>
  </si>
  <si>
    <t>השתתפות אירוע דגל ת"א והרצליה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</si>
</sst>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[$₪-40D]\ * #,##0.00_ ;_ [$₪-40D]\ * \-#,##0.00_ ;_ [$₪-40D]\ * &quot;-&quot;??_ ;_ @_ "/>
    <numFmt numFmtId="170" formatCode="_ &quot;₪&quot;\ * #,##0.0_ ;_ &quot;₪&quot;\ * \-#,##0.0_ ;_ &quot;₪&quot;\ * &quot;-&quot;??_ ;_ @_ "/>
    <numFmt numFmtId="175" formatCode="_ * #,##0_ ;_ * \-#,##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0" tint="-0.14999847407452621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sz val="11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thin">
        <color rgb="FF3F3F3F"/>
      </left>
      <right style="double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double">
        <color rgb="FFFF8001"/>
      </bottom>
      <diagonal/>
    </border>
    <border>
      <left style="thin">
        <color auto="1"/>
      </left>
      <right style="double">
        <color indexed="64"/>
      </right>
      <top style="thin">
        <color rgb="FF7F7F7F"/>
      </top>
      <bottom style="thin">
        <color rgb="FF7F7F7F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thin">
        <color rgb="FF7F7F7F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3" borderId="1" applyNumberFormat="0" applyAlignment="0" applyProtection="0"/>
    <xf numFmtId="0" fontId="8" fillId="0" borderId="9" applyNumberFormat="0" applyFill="0" applyAlignment="0" applyProtection="0"/>
    <xf numFmtId="0" fontId="1" fillId="7" borderId="10" applyNumberFormat="0" applyFont="0" applyAlignment="0" applyProtection="0"/>
    <xf numFmtId="0" fontId="1" fillId="8" borderId="0" applyNumberFormat="0" applyBorder="0" applyAlignment="0" applyProtection="0"/>
  </cellStyleXfs>
  <cellXfs count="63">
    <xf numFmtId="0" fontId="0" fillId="0" borderId="0" xfId="0"/>
    <xf numFmtId="0" fontId="4" fillId="5" borderId="0" xfId="5"/>
    <xf numFmtId="9" fontId="0" fillId="0" borderId="0" xfId="1" applyFont="1"/>
    <xf numFmtId="0" fontId="4" fillId="5" borderId="0" xfId="5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6" borderId="0" xfId="6"/>
    <xf numFmtId="4" fontId="5" fillId="6" borderId="0" xfId="6" applyNumberFormat="1" applyFont="1" applyAlignment="1">
      <alignment horizontal="center"/>
    </xf>
    <xf numFmtId="0" fontId="6" fillId="0" borderId="0" xfId="0" applyFont="1"/>
    <xf numFmtId="0" fontId="2" fillId="2" borderId="1" xfId="2"/>
    <xf numFmtId="0" fontId="4" fillId="5" borderId="0" xfId="5" applyBorder="1" applyProtection="1">
      <protection locked="0"/>
    </xf>
    <xf numFmtId="0" fontId="4" fillId="5" borderId="0" xfId="5" applyBorder="1" applyAlignment="1" applyProtection="1">
      <alignment horizontal="center"/>
      <protection locked="0"/>
    </xf>
    <xf numFmtId="9" fontId="2" fillId="2" borderId="1" xfId="2" applyNumberFormat="1"/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6" borderId="7" xfId="6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2" borderId="8" xfId="2" applyBorder="1" applyAlignment="1" applyProtection="1">
      <alignment horizontal="center"/>
      <protection locked="0"/>
    </xf>
    <xf numFmtId="0" fontId="3" fillId="3" borderId="7" xfId="3" applyBorder="1" applyProtection="1">
      <protection locked="0"/>
    </xf>
    <xf numFmtId="0" fontId="0" fillId="0" borderId="7" xfId="0" applyBorder="1"/>
    <xf numFmtId="0" fontId="4" fillId="4" borderId="7" xfId="4" applyBorder="1" applyProtection="1">
      <protection locked="0"/>
    </xf>
    <xf numFmtId="0" fontId="3" fillId="3" borderId="4" xfId="3" applyBorder="1"/>
    <xf numFmtId="0" fontId="2" fillId="2" borderId="1" xfId="2" applyAlignment="1">
      <alignment horizontal="right" vertical="center"/>
    </xf>
    <xf numFmtId="0" fontId="2" fillId="2" borderId="1" xfId="2" applyAlignment="1">
      <alignment horizontal="right" vertical="center" wrapText="1"/>
    </xf>
    <xf numFmtId="4" fontId="2" fillId="2" borderId="1" xfId="2" applyNumberFormat="1" applyAlignment="1">
      <alignment horizontal="center"/>
    </xf>
    <xf numFmtId="0" fontId="2" fillId="2" borderId="1" xfId="2" applyAlignment="1">
      <alignment horizontal="center"/>
    </xf>
    <xf numFmtId="0" fontId="3" fillId="3" borderId="2" xfId="3"/>
    <xf numFmtId="4" fontId="0" fillId="0" borderId="5" xfId="0" applyNumberFormat="1" applyBorder="1" applyAlignment="1" applyProtection="1">
      <alignment horizontal="center"/>
    </xf>
    <xf numFmtId="4" fontId="0" fillId="0" borderId="8" xfId="0" applyNumberFormat="1" applyBorder="1" applyAlignment="1" applyProtection="1">
      <alignment horizontal="center"/>
    </xf>
    <xf numFmtId="4" fontId="1" fillId="6" borderId="8" xfId="6" applyNumberFormat="1" applyBorder="1" applyAlignment="1" applyProtection="1">
      <alignment horizontal="center"/>
    </xf>
    <xf numFmtId="3" fontId="0" fillId="0" borderId="8" xfId="0" applyNumberFormat="1" applyBorder="1" applyAlignment="1" applyProtection="1">
      <alignment horizontal="center"/>
    </xf>
    <xf numFmtId="4" fontId="3" fillId="3" borderId="8" xfId="3" applyNumberFormat="1" applyBorder="1" applyAlignment="1" applyProtection="1">
      <alignment horizontal="center"/>
    </xf>
    <xf numFmtId="0" fontId="0" fillId="0" borderId="8" xfId="0" applyBorder="1" applyProtection="1"/>
    <xf numFmtId="0" fontId="5" fillId="6" borderId="0" xfId="6" applyFont="1" applyAlignment="1">
      <alignment horizontal="left"/>
    </xf>
    <xf numFmtId="0" fontId="4" fillId="5" borderId="0" xfId="5" applyAlignment="1">
      <alignment vertical="center" wrapText="1"/>
    </xf>
    <xf numFmtId="0" fontId="4" fillId="5" borderId="0" xfId="5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2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2" applyAlignment="1">
      <alignment vertical="center"/>
    </xf>
    <xf numFmtId="0" fontId="0" fillId="0" borderId="0" xfId="0" applyAlignment="1">
      <alignment vertical="center"/>
    </xf>
    <xf numFmtId="0" fontId="5" fillId="6" borderId="0" xfId="6" applyFont="1" applyAlignment="1">
      <alignment horizontal="left" vertical="center"/>
    </xf>
    <xf numFmtId="0" fontId="1" fillId="6" borderId="0" xfId="6" applyAlignment="1">
      <alignment vertical="center"/>
    </xf>
    <xf numFmtId="44" fontId="0" fillId="0" borderId="0" xfId="8" applyFont="1" applyAlignment="1">
      <alignment horizontal="center" vertical="center"/>
    </xf>
    <xf numFmtId="44" fontId="5" fillId="6" borderId="0" xfId="8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10" xfId="11" applyFont="1" applyAlignment="1">
      <alignment vertical="center"/>
    </xf>
    <xf numFmtId="9" fontId="3" fillId="3" borderId="2" xfId="1" applyFont="1" applyFill="1" applyBorder="1" applyProtection="1"/>
    <xf numFmtId="0" fontId="0" fillId="0" borderId="13" xfId="0" applyBorder="1"/>
    <xf numFmtId="0" fontId="0" fillId="0" borderId="14" xfId="0" applyBorder="1"/>
    <xf numFmtId="0" fontId="5" fillId="8" borderId="11" xfId="12" applyFont="1" applyBorder="1" applyAlignment="1">
      <alignment horizontal="center" wrapText="1"/>
    </xf>
    <xf numFmtId="0" fontId="5" fillId="8" borderId="12" xfId="12" applyFont="1" applyBorder="1" applyAlignment="1">
      <alignment horizontal="center" wrapText="1"/>
    </xf>
    <xf numFmtId="3" fontId="8" fillId="0" borderId="16" xfId="10" applyNumberFormat="1" applyBorder="1" applyAlignment="1">
      <alignment horizontal="center"/>
    </xf>
    <xf numFmtId="0" fontId="0" fillId="0" borderId="18" xfId="0" applyBorder="1"/>
    <xf numFmtId="0" fontId="3" fillId="3" borderId="11" xfId="3" applyBorder="1" applyAlignment="1">
      <alignment wrapText="1"/>
    </xf>
    <xf numFmtId="0" fontId="3" fillId="3" borderId="14" xfId="3" applyBorder="1" applyAlignment="1">
      <alignment wrapText="1"/>
    </xf>
    <xf numFmtId="9" fontId="3" fillId="3" borderId="15" xfId="1" applyFont="1" applyFill="1" applyBorder="1" applyAlignment="1" applyProtection="1">
      <alignment horizontal="center"/>
    </xf>
    <xf numFmtId="170" fontId="2" fillId="2" borderId="1" xfId="8" applyNumberFormat="1" applyFont="1" applyFill="1" applyBorder="1" applyAlignment="1">
      <alignment horizontal="center" vertical="center"/>
    </xf>
    <xf numFmtId="44" fontId="4" fillId="4" borderId="8" xfId="8" applyFont="1" applyFill="1" applyBorder="1" applyAlignment="1" applyProtection="1">
      <alignment horizontal="center"/>
    </xf>
    <xf numFmtId="44" fontId="3" fillId="3" borderId="3" xfId="8" applyFont="1" applyFill="1" applyBorder="1" applyAlignment="1" applyProtection="1">
      <alignment horizontal="center"/>
    </xf>
    <xf numFmtId="44" fontId="3" fillId="3" borderId="12" xfId="8" applyFont="1" applyFill="1" applyBorder="1" applyAlignment="1" applyProtection="1">
      <alignment horizontal="center"/>
    </xf>
    <xf numFmtId="164" fontId="10" fillId="3" borderId="19" xfId="9" applyNumberFormat="1" applyFont="1" applyBorder="1" applyAlignment="1">
      <alignment horizontal="center"/>
    </xf>
    <xf numFmtId="175" fontId="10" fillId="3" borderId="17" xfId="7" applyNumberFormat="1" applyFont="1" applyFill="1" applyBorder="1" applyAlignment="1">
      <alignment horizontal="center"/>
    </xf>
  </cellXfs>
  <cellStyles count="13">
    <cellStyle name="20% - הדגשה5" xfId="12" builtinId="46"/>
    <cellStyle name="60% - הדגשה5" xfId="6" builtinId="48"/>
    <cellStyle name="Comma" xfId="7" builtinId="3"/>
    <cellStyle name="Currency" xfId="8" builtinId="4"/>
    <cellStyle name="Normal" xfId="0" builtinId="0"/>
    <cellStyle name="Percent" xfId="1" builtinId="5"/>
    <cellStyle name="הדגשה3" xfId="4" builtinId="37"/>
    <cellStyle name="הדגשה5" xfId="5" builtinId="45"/>
    <cellStyle name="הערה" xfId="11" builtinId="10"/>
    <cellStyle name="חישוב" xfId="9" builtinId="22"/>
    <cellStyle name="פלט" xfId="3" builtinId="21"/>
    <cellStyle name="קלט" xfId="2" builtinId="20"/>
    <cellStyle name="תא מקושר" xfId="10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4305300</xdr:colOff>
      <xdr:row>0</xdr:row>
      <xdr:rowOff>0</xdr:rowOff>
    </xdr:from>
    <xdr:to>
      <xdr:col>8</xdr:col>
      <xdr:colOff>330200</xdr:colOff>
      <xdr:row>1</xdr:row>
      <xdr:rowOff>88900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E99AB5C1-B39E-8F66-B918-2A726A51DBB6}"/>
            </a:ext>
          </a:extLst>
        </xdr:cNvPr>
        <xdr:cNvSpPr txBox="1"/>
      </xdr:nvSpPr>
      <xdr:spPr>
        <a:xfrm>
          <a:off x="10814380200" y="0"/>
          <a:ext cx="3651250" cy="2667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he-IL" sz="1100">
              <a:solidFill>
                <a:schemeClr val="bg1"/>
              </a:solidFill>
            </a:rPr>
            <a:t>ניתן להוסיף הנחות עבודה והסברים לפי שיקול דעתו של המציע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127000</xdr:rowOff>
    </xdr:from>
    <xdr:to>
      <xdr:col>9</xdr:col>
      <xdr:colOff>12700</xdr:colOff>
      <xdr:row>9</xdr:row>
      <xdr:rowOff>95250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CF4DD495-D2E1-4EC0-B86C-D342E3FD8C32}"/>
            </a:ext>
          </a:extLst>
        </xdr:cNvPr>
        <xdr:cNvSpPr txBox="1"/>
      </xdr:nvSpPr>
      <xdr:spPr>
        <a:xfrm>
          <a:off x="10814037300" y="304800"/>
          <a:ext cx="1974850" cy="13906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תאי הקלט מסומנים בצבע כתם</a:t>
          </a:r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</xdr:row>
      <xdr:rowOff>19050</xdr:rowOff>
    </xdr:from>
    <xdr:to>
      <xdr:col>9</xdr:col>
      <xdr:colOff>19050</xdr:colOff>
      <xdr:row>9</xdr:row>
      <xdr:rowOff>133350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D67248A3-709F-4EEE-B396-93F1C1E736EC}"/>
            </a:ext>
          </a:extLst>
        </xdr:cNvPr>
        <xdr:cNvSpPr txBox="1"/>
      </xdr:nvSpPr>
      <xdr:spPr>
        <a:xfrm>
          <a:off x="10814030950" y="196850"/>
          <a:ext cx="1974850" cy="15367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>
              <a:solidFill>
                <a:schemeClr val="bg1"/>
              </a:solidFill>
            </a:rPr>
            <a:t>תאי הקלט מסומנים בצבע כתם</a:t>
          </a:r>
        </a:p>
        <a:p>
          <a:pPr algn="r" rtl="1"/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654050</xdr:colOff>
      <xdr:row>7</xdr:row>
      <xdr:rowOff>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BD0004CB-901F-4A7E-846E-E07A40D4241B}"/>
            </a:ext>
          </a:extLst>
        </xdr:cNvPr>
        <xdr:cNvSpPr txBox="1"/>
      </xdr:nvSpPr>
      <xdr:spPr>
        <a:xfrm>
          <a:off x="10814056350" y="177800"/>
          <a:ext cx="1974850" cy="10668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654050</xdr:colOff>
      <xdr:row>9</xdr:row>
      <xdr:rowOff>38100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786504C5-8799-4629-9E72-5FF9FA6C51E1}"/>
            </a:ext>
          </a:extLst>
        </xdr:cNvPr>
        <xdr:cNvSpPr txBox="1"/>
      </xdr:nvSpPr>
      <xdr:spPr>
        <a:xfrm>
          <a:off x="10814056350" y="177800"/>
          <a:ext cx="1974850" cy="14605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e-IL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תאי הקלט מסומנים בצבע כתם</a:t>
          </a:r>
        </a:p>
        <a:p>
          <a:pPr algn="r" rtl="1"/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654050</xdr:colOff>
      <xdr:row>10</xdr:row>
      <xdr:rowOff>88900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DE3604C0-012B-4E15-B0FD-E6401AF01E02}"/>
            </a:ext>
          </a:extLst>
        </xdr:cNvPr>
        <xdr:cNvSpPr txBox="1"/>
      </xdr:nvSpPr>
      <xdr:spPr>
        <a:xfrm>
          <a:off x="10814056350" y="177800"/>
          <a:ext cx="1974850" cy="16891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תאי הקלט מסומנים בצבע כתום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0A6C-83B0-47CA-88C3-778D6DB2FE25}">
  <dimension ref="A1:H28"/>
  <sheetViews>
    <sheetView rightToLeft="1" tabSelected="1" workbookViewId="0">
      <selection activeCell="C15" sqref="C15"/>
    </sheetView>
  </sheetViews>
  <sheetFormatPr defaultRowHeight="14.25" x14ac:dyDescent="0.2"/>
  <cols>
    <col min="1" max="1" width="23" bestFit="1" customWidth="1"/>
    <col min="2" max="2" width="30.875" customWidth="1"/>
    <col min="3" max="3" width="12.25" bestFit="1" customWidth="1"/>
    <col min="5" max="5" width="40.125" customWidth="1"/>
    <col min="6" max="6" width="9.875" bestFit="1" customWidth="1"/>
  </cols>
  <sheetData>
    <row r="1" spans="1:8" ht="15" thickBot="1" x14ac:dyDescent="0.25">
      <c r="A1" s="10" t="s">
        <v>4</v>
      </c>
      <c r="B1" s="11" t="s">
        <v>29</v>
      </c>
      <c r="H1" s="8" t="s">
        <v>24</v>
      </c>
    </row>
    <row r="2" spans="1:8" ht="15" thickTop="1" x14ac:dyDescent="0.2">
      <c r="A2" s="13" t="s">
        <v>13</v>
      </c>
      <c r="B2" s="27">
        <f>'אירועי דגל'!E31</f>
        <v>0</v>
      </c>
      <c r="H2" s="8" t="s">
        <v>25</v>
      </c>
    </row>
    <row r="3" spans="1:8" x14ac:dyDescent="0.2">
      <c r="A3" s="14" t="s">
        <v>14</v>
      </c>
      <c r="B3" s="28">
        <f>'חוויות תיירותיות משלימות'!E31</f>
        <v>0</v>
      </c>
    </row>
    <row r="4" spans="1:8" x14ac:dyDescent="0.2">
      <c r="A4" s="14" t="s">
        <v>15</v>
      </c>
      <c r="B4" s="28">
        <f>'קונספט מיתוגי'!E31</f>
        <v>0</v>
      </c>
    </row>
    <row r="5" spans="1:8" x14ac:dyDescent="0.2">
      <c r="A5" s="14" t="s">
        <v>16</v>
      </c>
      <c r="B5" s="28">
        <f>'אתר אינטרנט ומענה טלפוני'!E31</f>
        <v>0</v>
      </c>
    </row>
    <row r="6" spans="1:8" x14ac:dyDescent="0.2">
      <c r="A6" s="14" t="s">
        <v>17</v>
      </c>
      <c r="B6" s="28">
        <f>'תקורות והוצאות אחרות'!E31</f>
        <v>0</v>
      </c>
    </row>
    <row r="7" spans="1:8" x14ac:dyDescent="0.2">
      <c r="A7" s="15" t="s">
        <v>18</v>
      </c>
      <c r="B7" s="29">
        <f>SUM(B2:B6)</f>
        <v>0</v>
      </c>
    </row>
    <row r="8" spans="1:8" x14ac:dyDescent="0.2">
      <c r="A8" s="14" t="s">
        <v>19</v>
      </c>
      <c r="B8" s="28">
        <f>'הנחות עבודה'!B3*'גיליון מסכם'!B7</f>
        <v>0</v>
      </c>
    </row>
    <row r="9" spans="1:8" x14ac:dyDescent="0.2">
      <c r="A9" s="15" t="s">
        <v>21</v>
      </c>
      <c r="B9" s="29">
        <f>SUM(B7:B8)</f>
        <v>0</v>
      </c>
    </row>
    <row r="10" spans="1:8" x14ac:dyDescent="0.2">
      <c r="A10" s="14"/>
      <c r="B10" s="16"/>
    </row>
    <row r="11" spans="1:8" x14ac:dyDescent="0.2">
      <c r="A11" s="14" t="s">
        <v>23</v>
      </c>
      <c r="B11" s="17"/>
    </row>
    <row r="12" spans="1:8" x14ac:dyDescent="0.2">
      <c r="A12" s="14" t="s">
        <v>22</v>
      </c>
      <c r="B12" s="30">
        <f>IF(B11=H1,B9*'הנחות עבודה'!B2,0)</f>
        <v>0</v>
      </c>
    </row>
    <row r="13" spans="1:8" ht="15" x14ac:dyDescent="0.25">
      <c r="A13" s="18" t="s">
        <v>12</v>
      </c>
      <c r="B13" s="31">
        <f>B9+B12</f>
        <v>0</v>
      </c>
    </row>
    <row r="14" spans="1:8" x14ac:dyDescent="0.2">
      <c r="A14" s="19"/>
      <c r="B14" s="32"/>
    </row>
    <row r="15" spans="1:8" x14ac:dyDescent="0.2">
      <c r="A15" s="19"/>
      <c r="B15" s="32"/>
    </row>
    <row r="16" spans="1:8" x14ac:dyDescent="0.2">
      <c r="A16" s="20" t="s">
        <v>28</v>
      </c>
      <c r="B16" s="58">
        <f>הכנסות!E32</f>
        <v>0</v>
      </c>
    </row>
    <row r="17" spans="1:6" ht="15.75" thickBot="1" x14ac:dyDescent="0.3">
      <c r="A17" s="21" t="s">
        <v>20</v>
      </c>
      <c r="B17" s="59">
        <f>B16-B13</f>
        <v>0</v>
      </c>
    </row>
    <row r="18" spans="1:6" ht="15.75" thickTop="1" x14ac:dyDescent="0.25">
      <c r="A18" s="26" t="s">
        <v>47</v>
      </c>
      <c r="B18" s="47" t="e">
        <f>+B17/B16</f>
        <v>#DIV/0!</v>
      </c>
    </row>
    <row r="19" spans="1:6" ht="15" thickBot="1" x14ac:dyDescent="0.25"/>
    <row r="20" spans="1:6" ht="16.5" thickTop="1" thickBot="1" x14ac:dyDescent="0.3">
      <c r="E20" s="50" t="s">
        <v>48</v>
      </c>
      <c r="F20" s="51"/>
    </row>
    <row r="21" spans="1:6" ht="31.5" thickTop="1" thickBot="1" x14ac:dyDescent="0.3">
      <c r="A21" s="54" t="s">
        <v>45</v>
      </c>
      <c r="B21" s="60">
        <f>+B17-F23</f>
        <v>0</v>
      </c>
      <c r="E21" s="48" t="str">
        <f>הכנסות!C36</f>
        <v>סה"כ מכירת כרטיסים למשתתפים</v>
      </c>
      <c r="F21" s="52">
        <f>הכנסות!D36</f>
        <v>0</v>
      </c>
    </row>
    <row r="22" spans="1:6" ht="46.5" thickTop="1" thickBot="1" x14ac:dyDescent="0.3">
      <c r="A22" s="55" t="s">
        <v>46</v>
      </c>
      <c r="B22" s="56" t="e">
        <f>+B21/B16</f>
        <v>#DIV/0!</v>
      </c>
      <c r="E22" s="48" t="s">
        <v>49</v>
      </c>
      <c r="F22" s="62" t="str">
        <f>IF(F21&gt;100000,F21-100000,"-")</f>
        <v>-</v>
      </c>
    </row>
    <row r="23" spans="1:6" ht="16.5" thickTop="1" thickBot="1" x14ac:dyDescent="0.3">
      <c r="E23" s="49" t="s">
        <v>50</v>
      </c>
      <c r="F23" s="61">
        <f>IFERROR(F22*18,0)</f>
        <v>0</v>
      </c>
    </row>
    <row r="24" spans="1:6" ht="15" thickTop="1" x14ac:dyDescent="0.2">
      <c r="F24" s="53"/>
    </row>
    <row r="25" spans="1:6" x14ac:dyDescent="0.2">
      <c r="A25" s="5"/>
      <c r="B25" s="5"/>
    </row>
    <row r="26" spans="1:6" x14ac:dyDescent="0.2">
      <c r="A26" s="5" t="s">
        <v>32</v>
      </c>
      <c r="B26" s="5" t="s">
        <v>33</v>
      </c>
    </row>
    <row r="28" spans="1:6" x14ac:dyDescent="0.2">
      <c r="A28" s="5" t="s">
        <v>34</v>
      </c>
      <c r="B28" s="5" t="s">
        <v>35</v>
      </c>
    </row>
  </sheetData>
  <sheetProtection algorithmName="SHA-512" hashValue="vLhoem8ZLtdQYJSn9e8icfvxuMjmdJh16RMtVwwSWf6rDMFw1eRCf1F605iQKQhm0Lm6c7QQ6beXW6EWb5zrdg==" saltValue="UwSmLZBVQVl3AuozuDYTOw==" spinCount="100000" sheet="1" objects="1" scenarios="1"/>
  <mergeCells count="1">
    <mergeCell ref="E20:F20"/>
  </mergeCells>
  <dataValidations count="1">
    <dataValidation type="list" allowBlank="1" showInputMessage="1" showErrorMessage="1" sqref="B11" xr:uid="{E0AC0360-F9AF-4862-84C3-F11BAC6AD502}">
      <formula1>$H$1:$H$2</formula1>
    </dataValidation>
  </dataValidations>
  <pageMargins left="0.7" right="0.7" top="0.75" bottom="0.75" header="0.3" footer="0.3"/>
  <pageSetup paperSize="9" orientation="portrait" r:id="rId1"/>
  <ignoredErrors>
    <ignoredError sqref="B2:B8 B12:B13 B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9928-E027-4092-886B-67A2AA0E668F}">
  <dimension ref="A1:F36"/>
  <sheetViews>
    <sheetView rightToLeft="1" workbookViewId="0">
      <selection activeCell="C3" sqref="C3"/>
    </sheetView>
  </sheetViews>
  <sheetFormatPr defaultRowHeight="14.25" x14ac:dyDescent="0.2"/>
  <cols>
    <col min="1" max="1" width="25.875" style="40" bestFit="1" customWidth="1"/>
    <col min="2" max="2" width="29.625" style="40" bestFit="1" customWidth="1"/>
    <col min="3" max="3" width="25.5" style="40" bestFit="1" customWidth="1"/>
    <col min="4" max="4" width="9" style="40"/>
    <col min="5" max="5" width="20.625" style="40" bestFit="1" customWidth="1"/>
    <col min="6" max="6" width="53.125" style="40" customWidth="1"/>
    <col min="7" max="16384" width="9" style="40"/>
  </cols>
  <sheetData>
    <row r="1" spans="1:6" s="36" customFormat="1" ht="28.5" x14ac:dyDescent="0.2">
      <c r="A1" s="34" t="s">
        <v>26</v>
      </c>
      <c r="B1" s="34" t="s">
        <v>5</v>
      </c>
      <c r="C1" s="35" t="s">
        <v>30</v>
      </c>
      <c r="D1" s="35" t="s">
        <v>7</v>
      </c>
      <c r="E1" s="35" t="s">
        <v>31</v>
      </c>
      <c r="F1" s="34" t="s">
        <v>2</v>
      </c>
    </row>
    <row r="2" spans="1:6" s="38" customFormat="1" ht="28.5" x14ac:dyDescent="0.2">
      <c r="A2" s="22" t="s">
        <v>40</v>
      </c>
      <c r="B2" s="23" t="s">
        <v>27</v>
      </c>
      <c r="C2" s="57">
        <v>0</v>
      </c>
      <c r="D2" s="37">
        <v>1</v>
      </c>
      <c r="E2" s="43">
        <f>C2*D2</f>
        <v>0</v>
      </c>
    </row>
    <row r="3" spans="1:6" s="38" customFormat="1" x14ac:dyDescent="0.2">
      <c r="A3" s="22" t="s">
        <v>51</v>
      </c>
      <c r="B3" s="39" t="s">
        <v>37</v>
      </c>
      <c r="C3" s="57">
        <v>18</v>
      </c>
      <c r="D3" s="37">
        <v>0</v>
      </c>
      <c r="E3" s="43">
        <f t="shared" ref="E3:E11" si="0">C3*D3</f>
        <v>0</v>
      </c>
    </row>
    <row r="4" spans="1:6" s="38" customFormat="1" x14ac:dyDescent="0.2">
      <c r="A4" s="22" t="s">
        <v>51</v>
      </c>
      <c r="B4" s="39" t="s">
        <v>44</v>
      </c>
      <c r="C4" s="57">
        <v>0</v>
      </c>
      <c r="D4" s="37">
        <v>0</v>
      </c>
      <c r="E4" s="43">
        <f t="shared" si="0"/>
        <v>0</v>
      </c>
    </row>
    <row r="5" spans="1:6" s="38" customFormat="1" x14ac:dyDescent="0.2">
      <c r="A5" s="22" t="s">
        <v>54</v>
      </c>
      <c r="B5" s="39" t="s">
        <v>37</v>
      </c>
      <c r="C5" s="57">
        <v>18</v>
      </c>
      <c r="D5" s="37">
        <v>0</v>
      </c>
      <c r="E5" s="43">
        <f t="shared" si="0"/>
        <v>0</v>
      </c>
    </row>
    <row r="6" spans="1:6" s="38" customFormat="1" x14ac:dyDescent="0.2">
      <c r="A6" s="22" t="s">
        <v>54</v>
      </c>
      <c r="B6" s="39" t="s">
        <v>44</v>
      </c>
      <c r="C6" s="57">
        <v>0</v>
      </c>
      <c r="D6" s="37">
        <v>0</v>
      </c>
      <c r="E6" s="43">
        <f t="shared" si="0"/>
        <v>0</v>
      </c>
    </row>
    <row r="7" spans="1:6" s="38" customFormat="1" x14ac:dyDescent="0.2">
      <c r="A7" s="22" t="s">
        <v>52</v>
      </c>
      <c r="B7" s="39" t="s">
        <v>37</v>
      </c>
      <c r="C7" s="57">
        <v>18</v>
      </c>
      <c r="D7" s="37">
        <v>0</v>
      </c>
      <c r="E7" s="43">
        <f t="shared" si="0"/>
        <v>0</v>
      </c>
    </row>
    <row r="8" spans="1:6" s="38" customFormat="1" x14ac:dyDescent="0.2">
      <c r="A8" s="22" t="s">
        <v>52</v>
      </c>
      <c r="B8" s="39" t="s">
        <v>44</v>
      </c>
      <c r="C8" s="57">
        <v>0</v>
      </c>
      <c r="D8" s="37">
        <v>0</v>
      </c>
      <c r="E8" s="43">
        <f t="shared" si="0"/>
        <v>0</v>
      </c>
    </row>
    <row r="9" spans="1:6" s="38" customFormat="1" x14ac:dyDescent="0.2">
      <c r="A9" s="22" t="s">
        <v>53</v>
      </c>
      <c r="B9" s="39" t="s">
        <v>37</v>
      </c>
      <c r="C9" s="57">
        <v>18</v>
      </c>
      <c r="D9" s="37">
        <v>0</v>
      </c>
      <c r="E9" s="43">
        <f t="shared" si="0"/>
        <v>0</v>
      </c>
    </row>
    <row r="10" spans="1:6" s="38" customFormat="1" x14ac:dyDescent="0.2">
      <c r="A10" s="22" t="s">
        <v>53</v>
      </c>
      <c r="B10" s="39" t="s">
        <v>44</v>
      </c>
      <c r="C10" s="57">
        <v>0</v>
      </c>
      <c r="D10" s="37">
        <v>0</v>
      </c>
      <c r="E10" s="43">
        <f t="shared" si="0"/>
        <v>0</v>
      </c>
    </row>
    <row r="11" spans="1:6" s="38" customFormat="1" x14ac:dyDescent="0.2">
      <c r="A11" s="22" t="s">
        <v>41</v>
      </c>
      <c r="B11" s="39" t="s">
        <v>37</v>
      </c>
      <c r="C11" s="57">
        <v>18</v>
      </c>
      <c r="D11" s="37">
        <v>0</v>
      </c>
      <c r="E11" s="43">
        <f t="shared" si="0"/>
        <v>0</v>
      </c>
    </row>
    <row r="12" spans="1:6" s="38" customFormat="1" x14ac:dyDescent="0.2">
      <c r="A12" s="22" t="s">
        <v>41</v>
      </c>
      <c r="B12" s="39" t="s">
        <v>44</v>
      </c>
      <c r="C12" s="57">
        <v>0</v>
      </c>
      <c r="D12" s="37">
        <v>0</v>
      </c>
      <c r="E12" s="43">
        <f t="shared" ref="E11:E12" si="1">C12*D12</f>
        <v>0</v>
      </c>
    </row>
    <row r="13" spans="1:6" x14ac:dyDescent="0.2">
      <c r="A13" s="39" t="s">
        <v>36</v>
      </c>
      <c r="B13" s="39" t="s">
        <v>37</v>
      </c>
      <c r="C13" s="57">
        <v>18</v>
      </c>
      <c r="D13" s="37">
        <v>0</v>
      </c>
      <c r="E13" s="43">
        <f t="shared" ref="E13:E15" si="2">C13*D13</f>
        <v>0</v>
      </c>
    </row>
    <row r="14" spans="1:6" x14ac:dyDescent="0.2">
      <c r="A14" s="39" t="s">
        <v>36</v>
      </c>
      <c r="B14" s="39" t="s">
        <v>44</v>
      </c>
      <c r="C14" s="57">
        <v>0</v>
      </c>
      <c r="D14" s="37">
        <v>0</v>
      </c>
      <c r="E14" s="43">
        <f t="shared" si="2"/>
        <v>0</v>
      </c>
    </row>
    <row r="15" spans="1:6" x14ac:dyDescent="0.2">
      <c r="A15" s="39" t="s">
        <v>39</v>
      </c>
      <c r="B15" s="39" t="s">
        <v>37</v>
      </c>
      <c r="C15" s="57">
        <v>18</v>
      </c>
      <c r="D15" s="37">
        <v>0</v>
      </c>
      <c r="E15" s="43">
        <f t="shared" si="2"/>
        <v>0</v>
      </c>
    </row>
    <row r="16" spans="1:6" x14ac:dyDescent="0.2">
      <c r="A16" s="39" t="s">
        <v>39</v>
      </c>
      <c r="B16" s="39" t="s">
        <v>44</v>
      </c>
      <c r="C16" s="57">
        <v>0</v>
      </c>
      <c r="D16" s="37">
        <v>0</v>
      </c>
      <c r="E16" s="43">
        <f t="shared" ref="E16:E31" si="3">C16*D16</f>
        <v>0</v>
      </c>
    </row>
    <row r="17" spans="1:6" x14ac:dyDescent="0.2">
      <c r="A17" s="39" t="s">
        <v>38</v>
      </c>
      <c r="B17" s="39" t="s">
        <v>37</v>
      </c>
      <c r="C17" s="57">
        <v>18</v>
      </c>
      <c r="D17" s="37">
        <v>0</v>
      </c>
      <c r="E17" s="43">
        <f t="shared" si="3"/>
        <v>0</v>
      </c>
    </row>
    <row r="18" spans="1:6" x14ac:dyDescent="0.2">
      <c r="A18" s="39" t="s">
        <v>38</v>
      </c>
      <c r="B18" s="39" t="s">
        <v>44</v>
      </c>
      <c r="C18" s="57">
        <v>0</v>
      </c>
      <c r="D18" s="37">
        <v>0</v>
      </c>
      <c r="E18" s="43">
        <f t="shared" si="3"/>
        <v>0</v>
      </c>
    </row>
    <row r="19" spans="1:6" x14ac:dyDescent="0.2">
      <c r="A19" s="39"/>
      <c r="B19" s="39"/>
      <c r="C19" s="57">
        <v>0</v>
      </c>
      <c r="D19" s="37">
        <v>0</v>
      </c>
      <c r="E19" s="43">
        <f t="shared" ref="E19:E21" si="4">C19*D19</f>
        <v>0</v>
      </c>
    </row>
    <row r="20" spans="1:6" x14ac:dyDescent="0.2">
      <c r="A20" s="39"/>
      <c r="B20" s="39"/>
      <c r="C20" s="57">
        <v>0</v>
      </c>
      <c r="D20" s="37">
        <v>0</v>
      </c>
      <c r="E20" s="43">
        <f t="shared" si="4"/>
        <v>0</v>
      </c>
    </row>
    <row r="21" spans="1:6" x14ac:dyDescent="0.2">
      <c r="A21" s="39"/>
      <c r="B21" s="39"/>
      <c r="C21" s="57">
        <v>0</v>
      </c>
      <c r="D21" s="37">
        <v>0</v>
      </c>
      <c r="E21" s="43">
        <f t="shared" si="4"/>
        <v>0</v>
      </c>
    </row>
    <row r="22" spans="1:6" x14ac:dyDescent="0.2">
      <c r="A22" s="39"/>
      <c r="B22" s="39"/>
      <c r="C22" s="57">
        <v>0</v>
      </c>
      <c r="D22" s="37">
        <v>0</v>
      </c>
      <c r="E22" s="43">
        <f t="shared" ref="E22:E24" si="5">C22*D22</f>
        <v>0</v>
      </c>
    </row>
    <row r="23" spans="1:6" x14ac:dyDescent="0.2">
      <c r="A23" s="39"/>
      <c r="B23" s="39"/>
      <c r="C23" s="57">
        <v>0</v>
      </c>
      <c r="D23" s="37">
        <v>0</v>
      </c>
      <c r="E23" s="43">
        <f t="shared" si="5"/>
        <v>0</v>
      </c>
    </row>
    <row r="24" spans="1:6" x14ac:dyDescent="0.2">
      <c r="A24" s="39"/>
      <c r="B24" s="39"/>
      <c r="C24" s="57">
        <v>0</v>
      </c>
      <c r="D24" s="37">
        <v>0</v>
      </c>
      <c r="E24" s="43">
        <f t="shared" si="5"/>
        <v>0</v>
      </c>
    </row>
    <row r="25" spans="1:6" x14ac:dyDescent="0.2">
      <c r="A25" s="39"/>
      <c r="B25" s="39"/>
      <c r="C25" s="57">
        <v>0</v>
      </c>
      <c r="D25" s="37">
        <v>0</v>
      </c>
      <c r="E25" s="43">
        <f t="shared" ref="E25:E27" si="6">C25*D25</f>
        <v>0</v>
      </c>
    </row>
    <row r="26" spans="1:6" x14ac:dyDescent="0.2">
      <c r="A26" s="39"/>
      <c r="B26" s="39"/>
      <c r="C26" s="57">
        <v>0</v>
      </c>
      <c r="D26" s="37">
        <v>0</v>
      </c>
      <c r="E26" s="43">
        <f t="shared" si="6"/>
        <v>0</v>
      </c>
    </row>
    <row r="27" spans="1:6" x14ac:dyDescent="0.2">
      <c r="A27" s="39"/>
      <c r="B27" s="39"/>
      <c r="C27" s="57">
        <v>0</v>
      </c>
      <c r="D27" s="37">
        <v>0</v>
      </c>
      <c r="E27" s="43">
        <f t="shared" si="6"/>
        <v>0</v>
      </c>
    </row>
    <row r="28" spans="1:6" x14ac:dyDescent="0.2">
      <c r="A28" s="39"/>
      <c r="B28" s="39"/>
      <c r="C28" s="57">
        <v>0</v>
      </c>
      <c r="D28" s="37">
        <v>0</v>
      </c>
      <c r="E28" s="43">
        <f t="shared" si="3"/>
        <v>0</v>
      </c>
    </row>
    <row r="29" spans="1:6" x14ac:dyDescent="0.2">
      <c r="A29" s="39"/>
      <c r="B29" s="39"/>
      <c r="C29" s="57">
        <v>0</v>
      </c>
      <c r="D29" s="37">
        <v>0</v>
      </c>
      <c r="E29" s="43">
        <f t="shared" si="3"/>
        <v>0</v>
      </c>
    </row>
    <row r="30" spans="1:6" x14ac:dyDescent="0.2">
      <c r="A30" s="39"/>
      <c r="B30" s="39"/>
      <c r="C30" s="57">
        <v>0</v>
      </c>
      <c r="D30" s="37">
        <v>0</v>
      </c>
      <c r="E30" s="43">
        <f t="shared" si="3"/>
        <v>0</v>
      </c>
    </row>
    <row r="31" spans="1:6" x14ac:dyDescent="0.2">
      <c r="A31" s="39"/>
      <c r="B31" s="39"/>
      <c r="C31" s="57">
        <v>0</v>
      </c>
      <c r="D31" s="37">
        <v>0</v>
      </c>
      <c r="E31" s="43">
        <f t="shared" si="3"/>
        <v>0</v>
      </c>
    </row>
    <row r="32" spans="1:6" ht="15" x14ac:dyDescent="0.2">
      <c r="A32" s="41" t="s">
        <v>9</v>
      </c>
      <c r="B32" s="41"/>
      <c r="C32" s="41"/>
      <c r="D32" s="41"/>
      <c r="E32" s="44">
        <f>SUM(E2:E31)</f>
        <v>0</v>
      </c>
      <c r="F32" s="42"/>
    </row>
    <row r="36" spans="3:6" x14ac:dyDescent="0.2">
      <c r="C36" s="45" t="s">
        <v>42</v>
      </c>
      <c r="D36" s="37"/>
      <c r="F36" s="46" t="s">
        <v>43</v>
      </c>
    </row>
  </sheetData>
  <mergeCells count="1">
    <mergeCell ref="A32:D32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8DFA-6FF5-4E54-804C-5D3D293125D1}">
  <dimension ref="A1:C3"/>
  <sheetViews>
    <sheetView rightToLeft="1" workbookViewId="0">
      <selection activeCell="B2" sqref="B2"/>
    </sheetView>
  </sheetViews>
  <sheetFormatPr defaultRowHeight="14.25" x14ac:dyDescent="0.2"/>
  <cols>
    <col min="1" max="1" width="10.625" bestFit="1" customWidth="1"/>
    <col min="3" max="3" width="56.7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s="2">
        <v>0.18</v>
      </c>
    </row>
    <row r="3" spans="1:3" x14ac:dyDescent="0.2">
      <c r="A3" t="s">
        <v>10</v>
      </c>
      <c r="B3" s="12">
        <v>0</v>
      </c>
      <c r="C3" t="s">
        <v>11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9536-FD6A-4F3E-BD61-9857572E7D3D}">
  <dimension ref="A1:F46"/>
  <sheetViews>
    <sheetView rightToLeft="1" workbookViewId="0">
      <selection activeCell="D3" sqref="D3"/>
    </sheetView>
  </sheetViews>
  <sheetFormatPr defaultRowHeight="14.25" x14ac:dyDescent="0.2"/>
  <cols>
    <col min="1" max="1" width="25.25" customWidth="1"/>
    <col min="2" max="2" width="9" bestFit="1" customWidth="1"/>
    <col min="3" max="3" width="16.625" customWidth="1"/>
    <col min="4" max="4" width="19.25" customWidth="1"/>
    <col min="5" max="5" width="20.625" bestFit="1" customWidth="1"/>
    <col min="6" max="6" width="45.125" customWidth="1"/>
  </cols>
  <sheetData>
    <row r="1" spans="1:6" x14ac:dyDescent="0.2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2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2">
      <c r="A3" s="9"/>
      <c r="B3" s="9"/>
      <c r="C3" s="24">
        <v>0</v>
      </c>
      <c r="D3" s="25">
        <v>0</v>
      </c>
      <c r="E3" s="4">
        <f t="shared" ref="E3:E29" si="0">C3*D3</f>
        <v>0</v>
      </c>
      <c r="F3" s="9"/>
    </row>
    <row r="4" spans="1:6" x14ac:dyDescent="0.2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2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2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2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2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2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2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2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2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2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2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2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2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2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2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2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2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2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2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2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2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2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2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2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2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2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2">
      <c r="A30" s="9"/>
      <c r="B30" s="9"/>
      <c r="C30" s="24">
        <v>0</v>
      </c>
      <c r="D30" s="25">
        <v>0</v>
      </c>
      <c r="E30" s="4">
        <v>0</v>
      </c>
      <c r="F30" s="9"/>
    </row>
    <row r="31" spans="1:6" ht="15" x14ac:dyDescent="0.25">
      <c r="A31" s="33" t="s">
        <v>9</v>
      </c>
      <c r="B31" s="33"/>
      <c r="C31" s="33"/>
      <c r="D31" s="33"/>
      <c r="E31" s="7">
        <f>SUM(E2:E30)</f>
        <v>0</v>
      </c>
      <c r="F31" s="6"/>
    </row>
    <row r="32" spans="1:6" x14ac:dyDescent="0.2">
      <c r="C32" s="5"/>
      <c r="D32" s="5"/>
      <c r="E32" s="5"/>
    </row>
    <row r="33" spans="3:5" x14ac:dyDescent="0.2">
      <c r="C33" s="5"/>
      <c r="D33" s="5"/>
      <c r="E33" s="5"/>
    </row>
    <row r="34" spans="3:5" x14ac:dyDescent="0.2">
      <c r="C34" s="5"/>
      <c r="D34" s="5"/>
      <c r="E34" s="5"/>
    </row>
    <row r="35" spans="3:5" x14ac:dyDescent="0.2">
      <c r="C35" s="5"/>
      <c r="D35" s="5"/>
      <c r="E35" s="5"/>
    </row>
    <row r="36" spans="3:5" x14ac:dyDescent="0.2">
      <c r="C36" s="5"/>
      <c r="D36" s="5"/>
      <c r="E36" s="5"/>
    </row>
    <row r="37" spans="3:5" x14ac:dyDescent="0.2">
      <c r="C37" s="5"/>
      <c r="D37" s="5"/>
      <c r="E37" s="5"/>
    </row>
    <row r="38" spans="3:5" x14ac:dyDescent="0.2">
      <c r="C38" s="5"/>
      <c r="D38" s="5"/>
      <c r="E38" s="5"/>
    </row>
    <row r="39" spans="3:5" x14ac:dyDescent="0.2">
      <c r="C39" s="5"/>
      <c r="D39" s="5"/>
      <c r="E39" s="5"/>
    </row>
    <row r="40" spans="3:5" x14ac:dyDescent="0.2">
      <c r="C40" s="5"/>
      <c r="D40" s="5"/>
      <c r="E40" s="5"/>
    </row>
    <row r="41" spans="3:5" x14ac:dyDescent="0.2">
      <c r="C41" s="5"/>
      <c r="D41" s="5"/>
      <c r="E41" s="5"/>
    </row>
    <row r="42" spans="3:5" x14ac:dyDescent="0.2">
      <c r="C42" s="5"/>
      <c r="D42" s="5"/>
      <c r="E42" s="5"/>
    </row>
    <row r="43" spans="3:5" x14ac:dyDescent="0.2">
      <c r="C43" s="5"/>
      <c r="D43" s="5"/>
      <c r="E43" s="5"/>
    </row>
    <row r="44" spans="3:5" x14ac:dyDescent="0.2">
      <c r="C44" s="5"/>
      <c r="D44" s="5"/>
      <c r="E44" s="5"/>
    </row>
    <row r="45" spans="3:5" x14ac:dyDescent="0.2">
      <c r="C45" s="5"/>
      <c r="D45" s="5"/>
      <c r="E45" s="5"/>
    </row>
    <row r="46" spans="3:5" x14ac:dyDescent="0.2">
      <c r="C46" s="5"/>
      <c r="D46" s="5"/>
      <c r="E46" s="5"/>
    </row>
  </sheetData>
  <mergeCells count="1">
    <mergeCell ref="A31:D3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E5FC-A0D5-4E7B-B198-178E9DA85198}">
  <dimension ref="A1:F31"/>
  <sheetViews>
    <sheetView rightToLeft="1" workbookViewId="0">
      <pane ySplit="1" topLeftCell="A2" activePane="bottomLeft" state="frozen"/>
      <selection pane="bottomLeft" activeCell="I15" sqref="I15"/>
    </sheetView>
  </sheetViews>
  <sheetFormatPr defaultRowHeight="14.25" x14ac:dyDescent="0.2"/>
  <cols>
    <col min="1" max="1" width="18.75" customWidth="1"/>
    <col min="3" max="3" width="17.375" bestFit="1" customWidth="1"/>
    <col min="4" max="4" width="10" bestFit="1" customWidth="1"/>
    <col min="6" max="6" width="51.75" customWidth="1"/>
  </cols>
  <sheetData>
    <row r="1" spans="1:6" x14ac:dyDescent="0.2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2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2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2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2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2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2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2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2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2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2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2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2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2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2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2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2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2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2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2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2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2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2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2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2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2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2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2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2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2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ht="15" x14ac:dyDescent="0.25">
      <c r="A31" s="33" t="s">
        <v>9</v>
      </c>
      <c r="B31" s="33"/>
      <c r="C31" s="33"/>
      <c r="D31" s="33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0899-E2EC-4140-9E79-72CC802B0A0C}">
  <dimension ref="A1:F31"/>
  <sheetViews>
    <sheetView rightToLeft="1" workbookViewId="0">
      <pane ySplit="1" topLeftCell="A17" activePane="bottomLeft" state="frozen"/>
      <selection pane="bottomLeft" activeCell="F2" sqref="F2:F30"/>
    </sheetView>
  </sheetViews>
  <sheetFormatPr defaultRowHeight="14.25" x14ac:dyDescent="0.2"/>
  <cols>
    <col min="1" max="1" width="17" customWidth="1"/>
    <col min="3" max="3" width="17.375" bestFit="1" customWidth="1"/>
    <col min="4" max="4" width="10" bestFit="1" customWidth="1"/>
    <col min="5" max="5" width="20.625" bestFit="1" customWidth="1"/>
    <col min="6" max="6" width="56.375" customWidth="1"/>
  </cols>
  <sheetData>
    <row r="1" spans="1:6" x14ac:dyDescent="0.2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2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2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2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2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2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2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2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2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2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2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2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2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2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2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2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2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2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2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2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2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2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2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2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2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2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2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2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2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2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ht="15" x14ac:dyDescent="0.25">
      <c r="A31" s="33" t="s">
        <v>9</v>
      </c>
      <c r="B31" s="33"/>
      <c r="C31" s="33"/>
      <c r="D31" s="33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E607-CB0D-42B5-B05A-0983D19A690D}">
  <dimension ref="A1:F31"/>
  <sheetViews>
    <sheetView rightToLeft="1" workbookViewId="0">
      <pane ySplit="1" topLeftCell="A2" activePane="bottomLeft" state="frozen"/>
      <selection pane="bottomLeft" activeCell="E12" sqref="E12"/>
    </sheetView>
  </sheetViews>
  <sheetFormatPr defaultRowHeight="14.25" x14ac:dyDescent="0.2"/>
  <cols>
    <col min="1" max="1" width="18" customWidth="1"/>
    <col min="2" max="2" width="9" bestFit="1" customWidth="1"/>
    <col min="3" max="3" width="17.375" bestFit="1" customWidth="1"/>
    <col min="4" max="4" width="10" bestFit="1" customWidth="1"/>
    <col min="5" max="5" width="20.625" bestFit="1" customWidth="1"/>
    <col min="6" max="6" width="37.375" customWidth="1"/>
  </cols>
  <sheetData>
    <row r="1" spans="1:6" x14ac:dyDescent="0.2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2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2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2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2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2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2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2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2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2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2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2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2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2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2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2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2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2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2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2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2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2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2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2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2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2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2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2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2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2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ht="15" x14ac:dyDescent="0.25">
      <c r="A31" s="33" t="s">
        <v>9</v>
      </c>
      <c r="B31" s="33"/>
      <c r="C31" s="33"/>
      <c r="D31" s="33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2ED9-10EE-4A7C-ACAD-912960601224}">
  <dimension ref="A1:F31"/>
  <sheetViews>
    <sheetView rightToLeft="1" workbookViewId="0">
      <pane ySplit="1" topLeftCell="A2" activePane="bottomLeft" state="frozen"/>
      <selection pane="bottomLeft" activeCell="E2" sqref="E2"/>
    </sheetView>
  </sheetViews>
  <sheetFormatPr defaultRowHeight="14.25" x14ac:dyDescent="0.2"/>
  <cols>
    <col min="3" max="3" width="17.375" bestFit="1" customWidth="1"/>
    <col min="4" max="4" width="10" bestFit="1" customWidth="1"/>
    <col min="5" max="5" width="20.625" bestFit="1" customWidth="1"/>
    <col min="6" max="6" width="60.125" customWidth="1"/>
  </cols>
  <sheetData>
    <row r="1" spans="1:6" x14ac:dyDescent="0.2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2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2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2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2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2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2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2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2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2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2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2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2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2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2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2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2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2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2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2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2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2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2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2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2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2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2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2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2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2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ht="15" x14ac:dyDescent="0.25">
      <c r="A31" s="33" t="s">
        <v>9</v>
      </c>
      <c r="B31" s="33"/>
      <c r="C31" s="33"/>
      <c r="D31" s="33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8</vt:i4>
      </vt:variant>
    </vt:vector>
  </HeadingPairs>
  <TitlesOfParts>
    <vt:vector size="8" baseType="lpstr">
      <vt:lpstr>גיליון מסכם</vt:lpstr>
      <vt:lpstr>הכנסות</vt:lpstr>
      <vt:lpstr>הנחות עבודה</vt:lpstr>
      <vt:lpstr>אירועי דגל</vt:lpstr>
      <vt:lpstr>חוויות תיירותיות משלימות</vt:lpstr>
      <vt:lpstr>קונספט מיתוגי</vt:lpstr>
      <vt:lpstr>אתר אינטרנט ומענה טלפוני</vt:lpstr>
      <vt:lpstr>תקורות והוצאות אחרות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Horn</dc:creator>
  <cp:lastModifiedBy>נוטיקס יוני</cp:lastModifiedBy>
  <dcterms:created xsi:type="dcterms:W3CDTF">2025-02-06T09:47:01Z</dcterms:created>
  <dcterms:modified xsi:type="dcterms:W3CDTF">2025-04-29T15:46:04Z</dcterms:modified>
</cp:coreProperties>
</file>