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אגף רכש מכרזים והתקשרויות\מכרזים\איחוד 2022\2026\מכרזים 2026\טובין ושירותים 2026\1071-2026 הפעלת בית הספר המרכזי - הבית לקריירה בשדה הרווחה תכניות לימוד, מרכז פדגוגי, ניהול קריירה ופיתוח מקצועי\מכרז\"/>
    </mc:Choice>
  </mc:AlternateContent>
  <xr:revisionPtr revIDLastSave="0" documentId="8_{5AA7C1B4-6F2F-4A3D-BDE1-7ACE021FCC27}" xr6:coauthVersionLast="47" xr6:coauthVersionMax="47" xr10:uidLastSave="{00000000-0000-0000-0000-000000000000}"/>
  <workbookProtection workbookAlgorithmName="SHA-512" workbookHashValue="cIMsqIi28T0rKhltGaJ6u7Ett45xmARVpIiNk1zAEFCrGOap0UtQmZKL1daWVRktgkyNm6brBJ+fcxjZhnLyFw==" workbookSaltValue="BelKLZ2QOGmy2nF31HeOrQ==" workbookSpinCount="100000" lockStructure="1"/>
  <bookViews>
    <workbookView xWindow="-28920" yWindow="900" windowWidth="29040" windowHeight="15720" xr2:uid="{00000000-000D-0000-FFFF-FFFF00000000}"/>
  </bookViews>
  <sheets>
    <sheet name="הצעת המחיר"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9" i="3" l="1"/>
  <c r="H13" i="3"/>
  <c r="H14" i="3" l="1"/>
  <c r="H15" i="3"/>
  <c r="H16" i="3"/>
  <c r="H17" i="3"/>
  <c r="H18" i="3"/>
  <c r="H5" i="3" l="1"/>
  <c r="H11" i="3"/>
  <c r="H8" i="3"/>
  <c r="H6" i="3"/>
  <c r="F4" i="3"/>
  <c r="H4" i="3" s="1"/>
  <c r="H2" i="3"/>
  <c r="H3" i="3" s="1"/>
  <c r="H21" i="3" l="1"/>
</calcChain>
</file>

<file path=xl/sharedStrings.xml><?xml version="1.0" encoding="utf-8"?>
<sst xmlns="http://schemas.openxmlformats.org/spreadsheetml/2006/main" count="59" uniqueCount="50">
  <si>
    <t>הערות</t>
  </si>
  <si>
    <t>תקורה עבור תכנית הכשרה – היקף קטן</t>
  </si>
  <si>
    <t>תקורה עבור תכנית הכשרה – היקף בינוני</t>
  </si>
  <si>
    <t>תקורה עבור תכנית הכשרה – היקף גדול</t>
  </si>
  <si>
    <t>תקורה עבור תכנית הדרכה – היקף גדול</t>
  </si>
  <si>
    <t>תקורה עבור תכנית הדרכה – היקף בינוני</t>
  </si>
  <si>
    <t>תקורה עבור תכנית הדרכה – היקף קטן</t>
  </si>
  <si>
    <t>תקורה עבור תוצר פיתוח ידע במנותק מהדרכה / הכשרה (לדוגמה תדריך / פודאקסט וכיו"ב)</t>
  </si>
  <si>
    <t>היקף צפוי לשנה</t>
  </si>
  <si>
    <t>תכנית הכשרה אחת</t>
  </si>
  <si>
    <t>תוצר אחד</t>
  </si>
  <si>
    <t>תכנית הדרכה אחת</t>
  </si>
  <si>
    <t>חודש</t>
  </si>
  <si>
    <t>משרה מלאה לחודש</t>
  </si>
  <si>
    <t>מסמך תוצאות למידה אחד</t>
  </si>
  <si>
    <t>יחידת מידה לתשלום</t>
  </si>
  <si>
    <t>ראש חוג</t>
  </si>
  <si>
    <t>בחר מהרשימה</t>
  </si>
  <si>
    <t>מחויב במעמ</t>
  </si>
  <si>
    <t>פטור ממעמ</t>
  </si>
  <si>
    <t>סיכום אוטומטי - לא למילוי</t>
  </si>
  <si>
    <t>יש לבחור מהרשימה הנפתחת בהתאם לסיווג המציע כחייב במע"מ או כפטור</t>
  </si>
  <si>
    <t>סך הכל הצעת מחיר: 
(מחושב אוטומטית)</t>
  </si>
  <si>
    <t>רכיב</t>
  </si>
  <si>
    <t>תקורה עבור תהליך ראשוני של זיהוי צרכים עם השירות המזמין ודיוק מטרות והישגים נדרשים עבור תכנית חדשה שבתכנון, טרם בנייתה בפועל, ועד להכנת מסמך תוצאות למידה, וכן עבור עלויות נוספות של תכניות חדשות ככל שנדרש</t>
  </si>
  <si>
    <t>כיתת לימוד באזור הדרום</t>
  </si>
  <si>
    <t>כיתת לימוד באזור המרכז</t>
  </si>
  <si>
    <t>כיתת לימוד באזור הצפון</t>
  </si>
  <si>
    <t>כיתת לימוד בחיפה - בסמוך לתחנת רכבת</t>
  </si>
  <si>
    <t>מחיר לשעה אחת</t>
  </si>
  <si>
    <t>החזר הוצאות שכר מרצים (כולל / ללא מע"מ, לפי העניין)</t>
  </si>
  <si>
    <t>תקורות משתנות בהתאם להיקף התכניות המבוצעות</t>
  </si>
  <si>
    <t>עלות קבועה - ראשי חוגים</t>
  </si>
  <si>
    <t xml:space="preserve">עלויות קבועות - מנהלה, תפעול ובקרה </t>
  </si>
  <si>
    <t>סעיפים רלוונטי במכרז</t>
  </si>
  <si>
    <t>2.4.1</t>
  </si>
  <si>
    <t>2.12.2</t>
  </si>
  <si>
    <t>2.2.6.3, 2.2.7-10,  2.3.3-11 ,2.4.2-4, 2.6, 2,7, 2.8 ,2.10, 2.11.3, 2.13</t>
  </si>
  <si>
    <t>2.2.2, 2.2.4, 2.2.5,  2.2.6.4, 2.3.2, 6.1, 6.2</t>
  </si>
  <si>
    <t>2.2, 2.3</t>
  </si>
  <si>
    <t>העלות הסטנדרטית המשוקללת של שכר הרכזים, המרצים, המדריכים ומפתחי הידע 
(מובהר כי עלות המרצים ומרכז הקורס בפועל ישולם בהתאם לדרגת המרצה)</t>
  </si>
  <si>
    <t>עלות שכר המרכזים, המרצים, המנחים ומפתחי הידע  לשנה - הערכה כללית בלבד</t>
  </si>
  <si>
    <t>כיתת לימוד באזור ירושלים</t>
  </si>
  <si>
    <t>מחיר מקסימום לעלויות קבועות כולל ראשי חוגים - 7,750,000 ₪ עבור שנה ראשונה (לא כולל תוספות אופציונליות)</t>
  </si>
  <si>
    <t xml:space="preserve">עלות שימוש בכיתות מחוץ למתחם בית הספר בדימול </t>
  </si>
  <si>
    <r>
      <t xml:space="preserve">המחיר ברכיב זה לא יעלה על 7% מהמחיר המוצע לעלות הקבועה בסעיף 1 
מובהר כי התשלום עבור רכיב זה יחושב וישולם אחת לשנה רטרואקטיבית לאחר תום השנה הקלנדרית </t>
    </r>
    <r>
      <rPr>
        <b/>
        <u/>
        <sz val="11"/>
        <color theme="1"/>
        <rFont val="Arial"/>
        <family val="2"/>
        <scheme val="minor"/>
      </rPr>
      <t>בהתאם לביצוע השעות בפועל במהלך השנה</t>
    </r>
  </si>
  <si>
    <t>עלות להפעלת שירותים מנהליים ומקצועיים, כולל כל אנשי צוות המנהלה, ריכוז מנהלי, שירותי ספריה, שירותי אחזקה, קריירה, חוסן, סימולציה ויתר העלויות הקבועות להיקף שעות של 113,000 שעות המבוצעות בפועל בשנה קלנדרית</t>
  </si>
  <si>
    <t>תוספת מבוקשת לרכיב השירותים הקבועים בגין גידול אופציונלי בהיקפי הפעילות בבית הספר: עלות לשנה בגין גידול של כל 20% בהיקף הכולל של שעות הריכוז המקצועי, ההכשרה, ההדרכה ופיתוח הידע שיבוצעו בפועל ביחס להיקף השעות שהיה בשנת 2025. מודגש כי החישוב יבוצע רטרואקטיבית בסיומה של כל שנה קלנדרית, והתשלום עבור רכיב זה ישולם בדיעבד בהתאם לחישוב.</t>
  </si>
  <si>
    <t>כל גידול שנתי של 20% בהיקפי השעות שיבוצעו בפועל ביחס להיקפי שנת 2025 - היקף השעות 113,000</t>
  </si>
  <si>
    <t>מחיר מוצע כולל מע"מ וכל עלות אחרת - למילוי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</si>
</sst>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8" x14ac:knownFonts="1">
    <font>
      <sz val="11"/>
      <color theme="1"/>
      <name val="Arial"/>
      <family val="2"/>
      <charset val="177"/>
      <scheme val="minor"/>
    </font>
    <font>
      <sz val="12"/>
      <color theme="1"/>
      <name val="Arial"/>
      <family val="2"/>
      <scheme val="minor"/>
    </font>
    <font>
      <sz val="11"/>
      <color theme="1"/>
      <name val="Arial"/>
      <family val="2"/>
      <charset val="177"/>
      <scheme val="minor"/>
    </font>
    <font>
      <sz val="12"/>
      <color theme="1"/>
      <name val="Arial"/>
      <family val="2"/>
      <charset val="177"/>
      <scheme val="minor"/>
    </font>
    <font>
      <b/>
      <sz val="11"/>
      <color theme="1"/>
      <name val="Arial"/>
      <family val="2"/>
      <scheme val="minor"/>
    </font>
    <font>
      <sz val="8"/>
      <color theme="1"/>
      <name val="Arial"/>
      <family val="2"/>
      <scheme val="minor"/>
    </font>
    <font>
      <b/>
      <u/>
      <sz val="11"/>
      <color theme="1"/>
      <name val="Arial"/>
      <family val="2"/>
      <scheme val="minor"/>
    </font>
    <font>
      <sz val="11"/>
      <name val="Arial"/>
      <family val="2"/>
      <charset val="177"/>
      <scheme val="minor"/>
    </font>
  </fonts>
  <fills count="8">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92">
    <xf numFmtId="0" fontId="0" fillId="0" borderId="0" xfId="0"/>
    <xf numFmtId="0" fontId="0" fillId="2" borderId="23" xfId="0" applyFill="1" applyBorder="1" applyProtection="1"/>
    <xf numFmtId="0" fontId="0" fillId="2" borderId="24" xfId="0" applyFill="1" applyBorder="1" applyProtection="1"/>
    <xf numFmtId="0" fontId="4" fillId="2" borderId="24" xfId="0" applyFont="1" applyFill="1" applyBorder="1" applyAlignment="1" applyProtection="1">
      <alignment wrapText="1"/>
    </xf>
    <xf numFmtId="0" fontId="4" fillId="2" borderId="24" xfId="0" applyFont="1" applyFill="1" applyBorder="1" applyProtection="1"/>
    <xf numFmtId="0" fontId="4" fillId="2" borderId="6" xfId="0" applyFont="1" applyFill="1" applyBorder="1" applyProtection="1"/>
    <xf numFmtId="0" fontId="4" fillId="2" borderId="6" xfId="0" applyFont="1" applyFill="1" applyBorder="1" applyAlignment="1" applyProtection="1">
      <alignment wrapText="1"/>
    </xf>
    <xf numFmtId="164" fontId="4" fillId="2" borderId="23" xfId="0" applyNumberFormat="1" applyFont="1" applyFill="1" applyBorder="1" applyAlignment="1" applyProtection="1">
      <alignment wrapText="1"/>
    </xf>
    <xf numFmtId="0" fontId="0" fillId="0" borderId="25" xfId="0" applyBorder="1" applyProtection="1"/>
    <xf numFmtId="0" fontId="7" fillId="0" borderId="2" xfId="0" applyFont="1" applyBorder="1" applyAlignment="1" applyProtection="1">
      <alignment horizontal="right" vertical="center" wrapText="1"/>
    </xf>
    <xf numFmtId="0" fontId="0" fillId="0" borderId="3" xfId="0" applyBorder="1" applyAlignment="1" applyProtection="1">
      <alignment horizontal="right" vertical="center" wrapText="1"/>
    </xf>
    <xf numFmtId="0" fontId="0" fillId="0" borderId="3" xfId="0" applyBorder="1" applyProtection="1"/>
    <xf numFmtId="44" fontId="0" fillId="6" borderId="16" xfId="1" applyFont="1" applyFill="1" applyBorder="1" applyProtection="1"/>
    <xf numFmtId="0" fontId="0" fillId="0" borderId="15" xfId="0" applyBorder="1" applyAlignment="1" applyProtection="1">
      <alignment vertical="center" wrapText="1"/>
    </xf>
    <xf numFmtId="0" fontId="0" fillId="0" borderId="0" xfId="0" applyProtection="1"/>
    <xf numFmtId="0" fontId="0" fillId="0" borderId="1" xfId="0" applyBorder="1" applyAlignment="1" applyProtection="1">
      <alignment horizontal="right" vertical="center" wrapText="1"/>
    </xf>
    <xf numFmtId="0" fontId="0" fillId="5" borderId="13" xfId="0" applyFill="1" applyBorder="1" applyAlignment="1" applyProtection="1">
      <alignment horizontal="right" vertical="center" wrapText="1"/>
    </xf>
    <xf numFmtId="0" fontId="0" fillId="0" borderId="13" xfId="0" applyBorder="1" applyAlignment="1" applyProtection="1">
      <alignment wrapText="1"/>
    </xf>
    <xf numFmtId="0" fontId="3" fillId="0" borderId="1" xfId="0" applyFont="1" applyBorder="1" applyAlignment="1" applyProtection="1">
      <alignment horizontal="center" vertical="center" wrapText="1"/>
    </xf>
    <xf numFmtId="0" fontId="3" fillId="0" borderId="19" xfId="0" applyFont="1" applyBorder="1" applyAlignment="1" applyProtection="1">
      <alignment horizontal="center" vertical="center" wrapText="1"/>
    </xf>
    <xf numFmtId="0" fontId="0" fillId="0" borderId="20" xfId="0" applyBorder="1" applyAlignment="1" applyProtection="1">
      <alignment horizontal="right" vertical="center"/>
    </xf>
    <xf numFmtId="0" fontId="0" fillId="0" borderId="8" xfId="0" applyBorder="1" applyAlignment="1" applyProtection="1">
      <alignment horizontal="right" vertical="center" wrapText="1"/>
    </xf>
    <xf numFmtId="0" fontId="0" fillId="0" borderId="8" xfId="0" applyBorder="1" applyProtection="1"/>
    <xf numFmtId="0" fontId="0" fillId="0" borderId="8" xfId="0" applyBorder="1" applyAlignment="1" applyProtection="1">
      <alignment horizontal="center" vertical="center"/>
    </xf>
    <xf numFmtId="0" fontId="3" fillId="0" borderId="12" xfId="0" applyFont="1" applyBorder="1" applyAlignment="1" applyProtection="1">
      <alignment horizontal="center" vertical="center" wrapText="1"/>
    </xf>
    <xf numFmtId="164" fontId="0" fillId="6" borderId="1" xfId="1" applyNumberFormat="1" applyFont="1" applyFill="1" applyBorder="1" applyProtection="1"/>
    <xf numFmtId="0" fontId="0" fillId="0" borderId="9" xfId="0" applyBorder="1" applyAlignment="1" applyProtection="1">
      <alignment wrapText="1"/>
    </xf>
    <xf numFmtId="0" fontId="1" fillId="0" borderId="3" xfId="0" applyFont="1" applyBorder="1" applyAlignment="1" applyProtection="1">
      <alignment wrapText="1"/>
    </xf>
    <xf numFmtId="44" fontId="0" fillId="6" borderId="3" xfId="1" applyFont="1" applyFill="1" applyBorder="1" applyProtection="1"/>
    <xf numFmtId="0" fontId="0" fillId="0" borderId="4" xfId="0" applyBorder="1" applyProtection="1"/>
    <xf numFmtId="0" fontId="0" fillId="3" borderId="1" xfId="0" applyFill="1" applyBorder="1" applyAlignment="1" applyProtection="1">
      <alignment horizontal="right" vertical="center" wrapText="1"/>
    </xf>
    <xf numFmtId="0" fontId="1" fillId="3" borderId="1" xfId="0" applyFont="1" applyFill="1" applyBorder="1" applyAlignment="1" applyProtection="1">
      <alignment wrapText="1"/>
    </xf>
    <xf numFmtId="164" fontId="1" fillId="6" borderId="11" xfId="1" applyNumberFormat="1" applyFont="1" applyFill="1" applyBorder="1" applyAlignment="1" applyProtection="1">
      <alignment wrapText="1"/>
    </xf>
    <xf numFmtId="0" fontId="0" fillId="0" borderId="5" xfId="0" applyBorder="1" applyProtection="1"/>
    <xf numFmtId="0" fontId="1" fillId="0" borderId="1" xfId="0" applyFont="1" applyBorder="1" applyAlignment="1" applyProtection="1">
      <alignment wrapText="1"/>
    </xf>
    <xf numFmtId="0" fontId="0" fillId="0" borderId="6" xfId="0" applyBorder="1" applyAlignment="1" applyProtection="1">
      <alignment horizontal="right" vertical="center" wrapText="1"/>
    </xf>
    <xf numFmtId="0" fontId="1" fillId="0" borderId="6" xfId="0" applyFont="1" applyBorder="1" applyAlignment="1" applyProtection="1">
      <alignment wrapText="1"/>
    </xf>
    <xf numFmtId="0" fontId="0" fillId="0" borderId="7" xfId="0" applyBorder="1" applyProtection="1"/>
    <xf numFmtId="0" fontId="0" fillId="0" borderId="13" xfId="0" applyBorder="1" applyAlignment="1" applyProtection="1">
      <alignment horizontal="right" vertical="center" wrapText="1"/>
    </xf>
    <xf numFmtId="0" fontId="0" fillId="0" borderId="13" xfId="0" applyBorder="1" applyProtection="1"/>
    <xf numFmtId="0" fontId="0" fillId="0" borderId="14" xfId="0" applyBorder="1" applyAlignment="1" applyProtection="1">
      <alignment wrapText="1"/>
    </xf>
    <xf numFmtId="0" fontId="0" fillId="5" borderId="3" xfId="0" applyFill="1" applyBorder="1" applyAlignment="1" applyProtection="1">
      <alignment horizontal="right" vertical="center" wrapText="1"/>
    </xf>
    <xf numFmtId="0" fontId="0" fillId="5" borderId="3" xfId="0" applyFill="1" applyBorder="1" applyProtection="1"/>
    <xf numFmtId="0" fontId="0" fillId="0" borderId="4" xfId="0" applyBorder="1" applyAlignment="1" applyProtection="1">
      <alignment wrapText="1"/>
    </xf>
    <xf numFmtId="44" fontId="0" fillId="0" borderId="0" xfId="1" applyFont="1" applyBorder="1" applyProtection="1"/>
    <xf numFmtId="164" fontId="0" fillId="0" borderId="0" xfId="1" applyNumberFormat="1" applyFont="1" applyBorder="1" applyProtection="1"/>
    <xf numFmtId="0" fontId="0" fillId="5" borderId="1" xfId="0" applyFill="1" applyBorder="1" applyAlignment="1" applyProtection="1">
      <alignment horizontal="right" vertical="center" wrapText="1"/>
    </xf>
    <xf numFmtId="0" fontId="0" fillId="5" borderId="1" xfId="0" applyFill="1" applyBorder="1" applyProtection="1"/>
    <xf numFmtId="44" fontId="0" fillId="6" borderId="1" xfId="1" applyFont="1" applyFill="1" applyBorder="1" applyProtection="1"/>
    <xf numFmtId="0" fontId="0" fillId="0" borderId="5" xfId="0" applyBorder="1" applyAlignment="1" applyProtection="1">
      <alignment wrapText="1"/>
    </xf>
    <xf numFmtId="0" fontId="0" fillId="0" borderId="21" xfId="0" applyBorder="1" applyAlignment="1" applyProtection="1">
      <alignment horizontal="center" vertical="center"/>
    </xf>
    <xf numFmtId="0" fontId="0" fillId="0" borderId="0" xfId="0" applyAlignment="1" applyProtection="1">
      <alignment horizontal="center" vertical="center" wrapText="1"/>
    </xf>
    <xf numFmtId="0" fontId="0" fillId="0" borderId="0" xfId="0" applyAlignment="1" applyProtection="1">
      <alignment wrapText="1"/>
    </xf>
    <xf numFmtId="164" fontId="4" fillId="4" borderId="0" xfId="0" applyNumberFormat="1" applyFont="1" applyFill="1" applyAlignment="1" applyProtection="1">
      <alignment wrapText="1"/>
    </xf>
    <xf numFmtId="0" fontId="0" fillId="0" borderId="21" xfId="0" applyBorder="1" applyProtection="1"/>
    <xf numFmtId="0" fontId="5" fillId="0" borderId="0" xfId="0" applyFont="1" applyAlignment="1" applyProtection="1">
      <alignment horizontal="justify" vertical="center" readingOrder="2"/>
    </xf>
    <xf numFmtId="164" fontId="0" fillId="0" borderId="0" xfId="0" applyNumberFormat="1" applyProtection="1"/>
    <xf numFmtId="0" fontId="4" fillId="2" borderId="10" xfId="0" applyFont="1" applyFill="1" applyBorder="1" applyAlignment="1" applyProtection="1">
      <alignment wrapText="1"/>
      <protection locked="0"/>
    </xf>
    <xf numFmtId="44" fontId="1" fillId="7" borderId="1" xfId="1" applyFont="1" applyFill="1" applyBorder="1" applyAlignment="1" applyProtection="1">
      <alignment wrapText="1"/>
      <protection locked="0"/>
    </xf>
    <xf numFmtId="9" fontId="1" fillId="7" borderId="2" xfId="2" applyFont="1" applyFill="1" applyBorder="1" applyAlignment="1" applyProtection="1">
      <alignment wrapText="1"/>
      <protection locked="0"/>
    </xf>
    <xf numFmtId="0" fontId="0" fillId="7" borderId="8" xfId="0" applyFill="1" applyBorder="1" applyAlignment="1" applyProtection="1">
      <alignment horizontal="right" vertical="center" wrapText="1"/>
      <protection locked="0"/>
    </xf>
    <xf numFmtId="44" fontId="0" fillId="7" borderId="8" xfId="1" applyFont="1" applyFill="1" applyBorder="1" applyProtection="1">
      <protection locked="0"/>
    </xf>
    <xf numFmtId="44" fontId="1" fillId="7" borderId="3" xfId="1" applyFont="1" applyFill="1" applyBorder="1" applyAlignment="1" applyProtection="1">
      <alignment wrapText="1"/>
      <protection locked="0"/>
    </xf>
    <xf numFmtId="44" fontId="1" fillId="3" borderId="1" xfId="1" applyFont="1" applyFill="1" applyBorder="1" applyAlignment="1" applyProtection="1">
      <alignment wrapText="1" readingOrder="2"/>
      <protection locked="0"/>
    </xf>
    <xf numFmtId="44" fontId="1" fillId="7" borderId="6" xfId="1" applyFont="1" applyFill="1" applyBorder="1" applyAlignment="1" applyProtection="1">
      <alignment wrapText="1"/>
      <protection locked="0"/>
    </xf>
    <xf numFmtId="44" fontId="0" fillId="7" borderId="13" xfId="1" applyFont="1" applyFill="1" applyBorder="1" applyProtection="1">
      <protection locked="0"/>
    </xf>
    <xf numFmtId="44" fontId="0" fillId="5" borderId="3" xfId="1" applyFont="1" applyFill="1" applyBorder="1" applyProtection="1">
      <protection locked="0"/>
    </xf>
    <xf numFmtId="44" fontId="0" fillId="5" borderId="1" xfId="1" applyFont="1" applyFill="1" applyBorder="1" applyProtection="1">
      <protection locked="0"/>
    </xf>
    <xf numFmtId="164" fontId="4" fillId="4" borderId="0" xfId="0" applyNumberFormat="1" applyFont="1" applyFill="1" applyAlignment="1" applyProtection="1">
      <alignment horizontal="right" wrapText="1"/>
      <protection locked="0"/>
    </xf>
    <xf numFmtId="164" fontId="0" fillId="0" borderId="0" xfId="1" applyNumberFormat="1" applyFont="1" applyBorder="1" applyProtection="1">
      <protection locked="0"/>
    </xf>
    <xf numFmtId="0" fontId="0" fillId="0" borderId="0" xfId="0" applyProtection="1">
      <protection locked="0"/>
    </xf>
    <xf numFmtId="0" fontId="3" fillId="5" borderId="13" xfId="0" applyFont="1" applyFill="1" applyBorder="1" applyAlignment="1" applyProtection="1">
      <alignment horizontal="center" vertical="center" wrapText="1"/>
    </xf>
    <xf numFmtId="0" fontId="3" fillId="5" borderId="2" xfId="0" applyFont="1" applyFill="1" applyBorder="1" applyAlignment="1" applyProtection="1">
      <alignment horizontal="center" vertical="center" wrapText="1"/>
    </xf>
    <xf numFmtId="0" fontId="0" fillId="5" borderId="13" xfId="0" applyFill="1" applyBorder="1" applyAlignment="1" applyProtection="1">
      <alignment horizontal="center" vertical="center"/>
    </xf>
    <xf numFmtId="0" fontId="0" fillId="5" borderId="2" xfId="0" applyFill="1" applyBorder="1" applyAlignment="1" applyProtection="1">
      <alignment horizontal="center" vertical="center"/>
    </xf>
    <xf numFmtId="0" fontId="4" fillId="2" borderId="23" xfId="0" applyFont="1" applyFill="1" applyBorder="1" applyAlignment="1" applyProtection="1">
      <alignment horizontal="center" wrapText="1"/>
    </xf>
    <xf numFmtId="0" fontId="4" fillId="2" borderId="24" xfId="0" applyFont="1" applyFill="1" applyBorder="1" applyAlignment="1" applyProtection="1">
      <alignment horizontal="center" wrapText="1"/>
    </xf>
    <xf numFmtId="0" fontId="0" fillId="0" borderId="13" xfId="0" applyBorder="1" applyAlignment="1" applyProtection="1">
      <alignment horizontal="center" vertical="center"/>
    </xf>
    <xf numFmtId="0" fontId="0" fillId="0" borderId="2" xfId="0" applyBorder="1" applyAlignment="1" applyProtection="1">
      <alignment horizontal="center" vertical="center"/>
    </xf>
    <xf numFmtId="0" fontId="0" fillId="0" borderId="12" xfId="0" applyBorder="1" applyAlignment="1" applyProtection="1">
      <alignment horizontal="center" vertical="center"/>
    </xf>
    <xf numFmtId="0" fontId="3" fillId="0" borderId="13"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22" xfId="0" applyBorder="1" applyAlignment="1" applyProtection="1">
      <alignment horizontal="center" vertical="center" wrapText="1"/>
    </xf>
    <xf numFmtId="0" fontId="0" fillId="0" borderId="18" xfId="0" applyBorder="1" applyAlignment="1" applyProtection="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rightToLeft="1" tabSelected="1" zoomScaleNormal="100" workbookViewId="0">
      <selection activeCell="G3" sqref="G3"/>
    </sheetView>
  </sheetViews>
  <sheetFormatPr defaultColWidth="8.75" defaultRowHeight="14.25" x14ac:dyDescent="0.2"/>
  <cols>
    <col min="1" max="1" width="6.75" style="54" customWidth="1"/>
    <col min="2" max="3" width="16.75" style="14" customWidth="1"/>
    <col min="4" max="4" width="65.625" style="14" customWidth="1"/>
    <col min="5" max="5" width="30.5" style="14" customWidth="1"/>
    <col min="6" max="6" width="8.75" style="14"/>
    <col min="7" max="7" width="23.75" style="70" customWidth="1"/>
    <col min="8" max="8" width="20.75" style="56" customWidth="1"/>
    <col min="9" max="9" width="28.25" style="14" customWidth="1"/>
    <col min="10" max="10" width="61.25" style="14" customWidth="1"/>
    <col min="11" max="11" width="8.75" style="14"/>
    <col min="12" max="13" width="15.625" style="14" customWidth="1"/>
    <col min="14" max="15" width="8.75" style="14" customWidth="1"/>
    <col min="16" max="17" width="8.75" style="14"/>
    <col min="18" max="18" width="15.625" style="14" bestFit="1" customWidth="1"/>
    <col min="19" max="16384" width="8.75" style="14"/>
  </cols>
  <sheetData>
    <row r="1" spans="1:12" s="8" customFormat="1" ht="29.65" customHeight="1" thickBot="1" x14ac:dyDescent="0.3">
      <c r="A1" s="1"/>
      <c r="B1" s="2"/>
      <c r="C1" s="3" t="s">
        <v>34</v>
      </c>
      <c r="D1" s="4" t="s">
        <v>23</v>
      </c>
      <c r="E1" s="5" t="s">
        <v>15</v>
      </c>
      <c r="F1" s="6" t="s">
        <v>8</v>
      </c>
      <c r="G1" s="57" t="s">
        <v>49</v>
      </c>
      <c r="H1" s="7" t="s">
        <v>20</v>
      </c>
      <c r="I1" s="75" t="s">
        <v>0</v>
      </c>
      <c r="J1" s="76"/>
    </row>
    <row r="2" spans="1:12" ht="75.599999999999994" customHeight="1" thickBot="1" x14ac:dyDescent="0.25">
      <c r="A2" s="83">
        <v>1</v>
      </c>
      <c r="B2" s="83" t="s">
        <v>33</v>
      </c>
      <c r="C2" s="83" t="s">
        <v>37</v>
      </c>
      <c r="D2" s="9" t="s">
        <v>46</v>
      </c>
      <c r="E2" s="10" t="s">
        <v>12</v>
      </c>
      <c r="F2" s="11">
        <v>12</v>
      </c>
      <c r="G2" s="58"/>
      <c r="H2" s="12">
        <f>G2*F2</f>
        <v>0</v>
      </c>
      <c r="I2" s="89" t="s">
        <v>43</v>
      </c>
      <c r="J2" s="13"/>
    </row>
    <row r="3" spans="1:12" ht="72" thickBot="1" x14ac:dyDescent="0.25">
      <c r="A3" s="84"/>
      <c r="B3" s="84"/>
      <c r="C3" s="84"/>
      <c r="D3" s="15" t="s">
        <v>47</v>
      </c>
      <c r="E3" s="16" t="s">
        <v>48</v>
      </c>
      <c r="F3" s="17">
        <v>1</v>
      </c>
      <c r="G3" s="59"/>
      <c r="H3" s="12">
        <f>H2*G3*F3</f>
        <v>0</v>
      </c>
      <c r="I3" s="90"/>
      <c r="J3" s="13" t="s">
        <v>45</v>
      </c>
    </row>
    <row r="4" spans="1:12" ht="30.6" customHeight="1" thickBot="1" x14ac:dyDescent="0.25">
      <c r="A4" s="85"/>
      <c r="B4" s="18" t="s">
        <v>32</v>
      </c>
      <c r="C4" s="19" t="s">
        <v>35</v>
      </c>
      <c r="D4" s="20" t="s">
        <v>16</v>
      </c>
      <c r="E4" s="21" t="s">
        <v>13</v>
      </c>
      <c r="F4" s="22">
        <f>10*12</f>
        <v>120</v>
      </c>
      <c r="G4" s="60"/>
      <c r="H4" s="12">
        <f>G4*F4</f>
        <v>0</v>
      </c>
      <c r="I4" s="91"/>
      <c r="J4" s="13"/>
    </row>
    <row r="5" spans="1:12" ht="51" customHeight="1" thickBot="1" x14ac:dyDescent="0.25">
      <c r="A5" s="23">
        <v>2</v>
      </c>
      <c r="B5" s="24" t="s">
        <v>30</v>
      </c>
      <c r="C5" s="24" t="s">
        <v>38</v>
      </c>
      <c r="D5" s="21" t="s">
        <v>40</v>
      </c>
      <c r="E5" s="21" t="s">
        <v>41</v>
      </c>
      <c r="F5" s="22">
        <v>1</v>
      </c>
      <c r="G5" s="61" t="s">
        <v>18</v>
      </c>
      <c r="H5" s="25">
        <f>IF(G5="מחויב במעמ",M19,IF(G5="פטור ממעמ",M20,L5))</f>
        <v>31860000</v>
      </c>
      <c r="I5" s="26" t="s">
        <v>21</v>
      </c>
      <c r="J5" s="26"/>
      <c r="L5" s="14" t="s">
        <v>17</v>
      </c>
    </row>
    <row r="6" spans="1:12" ht="45" customHeight="1" x14ac:dyDescent="0.2">
      <c r="A6" s="86">
        <v>3</v>
      </c>
      <c r="B6" s="86" t="s">
        <v>31</v>
      </c>
      <c r="C6" s="83" t="s">
        <v>39</v>
      </c>
      <c r="D6" s="10" t="s">
        <v>24</v>
      </c>
      <c r="E6" s="10" t="s">
        <v>14</v>
      </c>
      <c r="F6" s="27">
        <v>100</v>
      </c>
      <c r="G6" s="62"/>
      <c r="H6" s="28">
        <f>G6*F6</f>
        <v>0</v>
      </c>
      <c r="I6" s="29"/>
      <c r="J6" s="29"/>
    </row>
    <row r="7" spans="1:12" ht="15" hidden="1" customHeight="1" x14ac:dyDescent="0.2">
      <c r="A7" s="87"/>
      <c r="B7" s="87"/>
      <c r="C7" s="84"/>
      <c r="D7" s="30" t="s">
        <v>1</v>
      </c>
      <c r="E7" s="30" t="s">
        <v>9</v>
      </c>
      <c r="F7" s="31"/>
      <c r="G7" s="63"/>
      <c r="H7" s="32"/>
      <c r="I7" s="33"/>
      <c r="J7" s="33"/>
    </row>
    <row r="8" spans="1:12" ht="14.65" customHeight="1" x14ac:dyDescent="0.2">
      <c r="A8" s="87"/>
      <c r="B8" s="87"/>
      <c r="C8" s="84"/>
      <c r="D8" s="15" t="s">
        <v>2</v>
      </c>
      <c r="E8" s="15" t="s">
        <v>9</v>
      </c>
      <c r="F8" s="34">
        <v>500</v>
      </c>
      <c r="G8" s="58"/>
      <c r="H8" s="32">
        <f t="shared" ref="H8:H11" si="0">G8*F8</f>
        <v>0</v>
      </c>
      <c r="I8" s="33"/>
      <c r="J8" s="33"/>
    </row>
    <row r="9" spans="1:12" ht="14.65" hidden="1" customHeight="1" x14ac:dyDescent="0.2">
      <c r="A9" s="87"/>
      <c r="B9" s="87"/>
      <c r="C9" s="84"/>
      <c r="D9" s="30" t="s">
        <v>3</v>
      </c>
      <c r="E9" s="30" t="s">
        <v>9</v>
      </c>
      <c r="F9" s="31"/>
      <c r="G9" s="63"/>
      <c r="H9" s="32"/>
      <c r="I9" s="33"/>
      <c r="J9" s="33"/>
    </row>
    <row r="10" spans="1:12" ht="15.6" hidden="1" customHeight="1" x14ac:dyDescent="0.2">
      <c r="A10" s="87"/>
      <c r="B10" s="87"/>
      <c r="C10" s="84"/>
      <c r="D10" s="30" t="s">
        <v>6</v>
      </c>
      <c r="E10" s="30" t="s">
        <v>11</v>
      </c>
      <c r="F10" s="31"/>
      <c r="G10" s="63"/>
      <c r="H10" s="32"/>
      <c r="I10" s="33"/>
      <c r="J10" s="33"/>
    </row>
    <row r="11" spans="1:12" ht="15" x14ac:dyDescent="0.2">
      <c r="A11" s="87"/>
      <c r="B11" s="87"/>
      <c r="C11" s="84"/>
      <c r="D11" s="15" t="s">
        <v>5</v>
      </c>
      <c r="E11" s="15" t="s">
        <v>11</v>
      </c>
      <c r="F11" s="34">
        <v>750</v>
      </c>
      <c r="G11" s="58"/>
      <c r="H11" s="32">
        <f t="shared" si="0"/>
        <v>0</v>
      </c>
      <c r="I11" s="33"/>
      <c r="J11" s="33"/>
    </row>
    <row r="12" spans="1:12" ht="15" hidden="1" customHeight="1" x14ac:dyDescent="0.2">
      <c r="A12" s="87"/>
      <c r="B12" s="87"/>
      <c r="C12" s="84"/>
      <c r="D12" s="30" t="s">
        <v>4</v>
      </c>
      <c r="E12" s="30" t="s">
        <v>11</v>
      </c>
      <c r="F12" s="31"/>
      <c r="G12" s="63"/>
      <c r="H12" s="32"/>
      <c r="I12" s="33"/>
      <c r="J12" s="33"/>
    </row>
    <row r="13" spans="1:12" ht="29.25" thickBot="1" x14ac:dyDescent="0.25">
      <c r="A13" s="88"/>
      <c r="B13" s="88"/>
      <c r="C13" s="85"/>
      <c r="D13" s="35" t="s">
        <v>7</v>
      </c>
      <c r="E13" s="35" t="s">
        <v>10</v>
      </c>
      <c r="F13" s="36">
        <v>30</v>
      </c>
      <c r="G13" s="64"/>
      <c r="H13" s="32">
        <f>G13*F13</f>
        <v>0</v>
      </c>
      <c r="I13" s="37"/>
      <c r="J13" s="37"/>
    </row>
    <row r="14" spans="1:12" ht="15.6" customHeight="1" thickBot="1" x14ac:dyDescent="0.25">
      <c r="A14" s="77">
        <v>4</v>
      </c>
      <c r="B14" s="80" t="s">
        <v>44</v>
      </c>
      <c r="C14" s="80" t="s">
        <v>36</v>
      </c>
      <c r="D14" s="38" t="s">
        <v>28</v>
      </c>
      <c r="E14" s="38" t="s">
        <v>29</v>
      </c>
      <c r="F14" s="39">
        <v>2000</v>
      </c>
      <c r="G14" s="65"/>
      <c r="H14" s="32">
        <f t="shared" ref="H14:H18" si="1">G14*F14</f>
        <v>0</v>
      </c>
      <c r="I14" s="40"/>
      <c r="J14" s="40"/>
    </row>
    <row r="15" spans="1:12" ht="15.6" customHeight="1" thickBot="1" x14ac:dyDescent="0.25">
      <c r="A15" s="78"/>
      <c r="B15" s="81"/>
      <c r="C15" s="81"/>
      <c r="D15" s="38" t="s">
        <v>27</v>
      </c>
      <c r="E15" s="38" t="s">
        <v>29</v>
      </c>
      <c r="F15" s="39">
        <v>250</v>
      </c>
      <c r="G15" s="65"/>
      <c r="H15" s="32">
        <f t="shared" si="1"/>
        <v>0</v>
      </c>
      <c r="I15" s="40"/>
      <c r="J15" s="40"/>
    </row>
    <row r="16" spans="1:12" ht="15.6" customHeight="1" thickBot="1" x14ac:dyDescent="0.25">
      <c r="A16" s="78"/>
      <c r="B16" s="81"/>
      <c r="C16" s="81"/>
      <c r="D16" s="38" t="s">
        <v>25</v>
      </c>
      <c r="E16" s="38" t="s">
        <v>29</v>
      </c>
      <c r="F16" s="39">
        <v>250</v>
      </c>
      <c r="G16" s="65"/>
      <c r="H16" s="32">
        <f t="shared" si="1"/>
        <v>0</v>
      </c>
      <c r="I16" s="40"/>
      <c r="J16" s="40"/>
    </row>
    <row r="17" spans="1:13" ht="15.6" customHeight="1" thickBot="1" x14ac:dyDescent="0.25">
      <c r="A17" s="78"/>
      <c r="B17" s="81"/>
      <c r="C17" s="81"/>
      <c r="D17" s="38" t="s">
        <v>26</v>
      </c>
      <c r="E17" s="38" t="s">
        <v>29</v>
      </c>
      <c r="F17" s="39">
        <v>200</v>
      </c>
      <c r="G17" s="65"/>
      <c r="H17" s="32">
        <f t="shared" si="1"/>
        <v>0</v>
      </c>
      <c r="I17" s="40"/>
      <c r="J17" s="40"/>
    </row>
    <row r="18" spans="1:13" ht="15.6" customHeight="1" thickBot="1" x14ac:dyDescent="0.25">
      <c r="A18" s="79"/>
      <c r="B18" s="81"/>
      <c r="C18" s="82"/>
      <c r="D18" s="38" t="s">
        <v>42</v>
      </c>
      <c r="E18" s="38" t="s">
        <v>29</v>
      </c>
      <c r="F18" s="39">
        <v>200</v>
      </c>
      <c r="G18" s="65"/>
      <c r="H18" s="32">
        <f t="shared" si="1"/>
        <v>0</v>
      </c>
      <c r="I18" s="40"/>
      <c r="J18" s="40"/>
    </row>
    <row r="19" spans="1:13" ht="45" customHeight="1" x14ac:dyDescent="0.2">
      <c r="A19" s="73"/>
      <c r="B19" s="71"/>
      <c r="C19" s="71"/>
      <c r="D19" s="41"/>
      <c r="E19" s="41"/>
      <c r="F19" s="42"/>
      <c r="G19" s="66"/>
      <c r="H19" s="28"/>
      <c r="I19" s="43"/>
      <c r="J19" s="43"/>
      <c r="L19" s="44" t="s">
        <v>18</v>
      </c>
      <c r="M19" s="45">
        <f>M20*1.18</f>
        <v>31860000</v>
      </c>
    </row>
    <row r="20" spans="1:13" ht="70.150000000000006" customHeight="1" x14ac:dyDescent="0.2">
      <c r="A20" s="74"/>
      <c r="B20" s="72"/>
      <c r="C20" s="72"/>
      <c r="D20" s="46"/>
      <c r="E20" s="46"/>
      <c r="F20" s="47"/>
      <c r="G20" s="67"/>
      <c r="H20" s="48"/>
      <c r="I20" s="49"/>
      <c r="J20" s="49"/>
      <c r="L20" s="44" t="s">
        <v>19</v>
      </c>
      <c r="M20" s="45">
        <v>27000000</v>
      </c>
    </row>
    <row r="21" spans="1:13" ht="31.9" customHeight="1" x14ac:dyDescent="0.25">
      <c r="A21" s="50"/>
      <c r="B21" s="51"/>
      <c r="C21" s="51"/>
      <c r="D21" s="52"/>
      <c r="E21" s="52"/>
      <c r="G21" s="68" t="s">
        <v>22</v>
      </c>
      <c r="H21" s="53">
        <f>SUM(H2:H20)</f>
        <v>31860000</v>
      </c>
      <c r="I21" s="52"/>
    </row>
    <row r="22" spans="1:13" x14ac:dyDescent="0.2">
      <c r="A22" s="50"/>
      <c r="B22" s="51"/>
      <c r="C22" s="51"/>
      <c r="D22" s="52"/>
      <c r="E22" s="52"/>
      <c r="G22" s="69"/>
      <c r="H22" s="52"/>
      <c r="I22" s="52"/>
    </row>
    <row r="23" spans="1:13" x14ac:dyDescent="0.2">
      <c r="A23" s="50"/>
      <c r="B23" s="51"/>
      <c r="C23" s="51"/>
      <c r="D23" s="52"/>
      <c r="E23" s="52"/>
      <c r="G23" s="69"/>
      <c r="H23" s="52"/>
      <c r="I23" s="52"/>
    </row>
    <row r="24" spans="1:13" x14ac:dyDescent="0.2">
      <c r="A24" s="50"/>
      <c r="B24" s="51"/>
      <c r="C24" s="51"/>
      <c r="D24" s="52"/>
      <c r="E24" s="52"/>
      <c r="G24" s="69"/>
      <c r="H24" s="52"/>
      <c r="I24" s="52"/>
    </row>
    <row r="25" spans="1:13" x14ac:dyDescent="0.2">
      <c r="A25" s="50"/>
      <c r="B25" s="51"/>
      <c r="C25" s="51"/>
      <c r="D25" s="52"/>
      <c r="E25" s="52"/>
      <c r="G25" s="69"/>
      <c r="H25" s="52"/>
      <c r="I25" s="52"/>
    </row>
    <row r="26" spans="1:13" x14ac:dyDescent="0.2">
      <c r="B26" s="55"/>
      <c r="C26" s="55"/>
      <c r="H26" s="52"/>
    </row>
    <row r="27" spans="1:13" x14ac:dyDescent="0.2">
      <c r="B27" s="55"/>
      <c r="C27" s="55"/>
      <c r="H27" s="52"/>
    </row>
    <row r="28" spans="1:13" x14ac:dyDescent="0.2">
      <c r="H28" s="52"/>
    </row>
    <row r="29" spans="1:13" x14ac:dyDescent="0.2">
      <c r="H29" s="52"/>
    </row>
    <row r="30" spans="1:13" x14ac:dyDescent="0.2">
      <c r="H30" s="52"/>
    </row>
    <row r="31" spans="1:13" x14ac:dyDescent="0.2">
      <c r="H31" s="52"/>
    </row>
    <row r="32" spans="1:13" x14ac:dyDescent="0.2">
      <c r="H32" s="52"/>
    </row>
  </sheetData>
  <sheetProtection sheet="1" objects="1" scenarios="1" sort="0" autoFilter="0"/>
  <mergeCells count="14">
    <mergeCell ref="C19:C20"/>
    <mergeCell ref="B19:B20"/>
    <mergeCell ref="A19:A20"/>
    <mergeCell ref="I1:J1"/>
    <mergeCell ref="A14:A18"/>
    <mergeCell ref="B14:B18"/>
    <mergeCell ref="C14:C18"/>
    <mergeCell ref="C6:C13"/>
    <mergeCell ref="C2:C3"/>
    <mergeCell ref="B2:B3"/>
    <mergeCell ref="A2:A4"/>
    <mergeCell ref="A6:A13"/>
    <mergeCell ref="B6:B13"/>
    <mergeCell ref="I2:I4"/>
  </mergeCells>
  <dataValidations count="3">
    <dataValidation type="list" allowBlank="1" showInputMessage="1" showErrorMessage="1" sqref="G19:G20 G22:G25" xr:uid="{00000000-0002-0000-0000-000000000000}">
      <formula1>#REF!</formula1>
    </dataValidation>
    <dataValidation type="list" allowBlank="1" showInputMessage="1" showErrorMessage="1" sqref="G5" xr:uid="{00000000-0002-0000-0000-000001000000}">
      <formula1>$L$14:$L$20</formula1>
    </dataValidation>
    <dataValidation type="decimal" allowBlank="1" showInputMessage="1" showErrorMessage="1" errorTitle="ערך לא תקין" error="יש להזין ערך בין 0% ל-7% בלבד" promptTitle="הזן אחוז" prompt="הזן ערך בין 0% ל-7%" sqref="G3" xr:uid="{3AD4E767-7AC3-439C-BEE2-E0881AE72807}">
      <formula1>0</formula1>
      <formula2>0.07</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הצעת המחיר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גדעון פרץ</dc:creator>
  <cp:lastModifiedBy>שירן קלר</cp:lastModifiedBy>
  <dcterms:created xsi:type="dcterms:W3CDTF">2025-05-14T07:22:39Z</dcterms:created>
  <dcterms:modified xsi:type="dcterms:W3CDTF">2026-07-05T11:00:59Z</dcterms:modified>
</cp:coreProperties>
</file>