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fs-most-jr\Users\ועדת רכישות ומכרזים\ועדת מכרזים שנת 2026\19.07.26\אישור לפרסום מכרז פומבי לרכישת שירותי יעוץ טכנולוגי הנדסי ויעוץ פרוייקטים-118\"/>
    </mc:Choice>
  </mc:AlternateContent>
  <xr:revisionPtr revIDLastSave="0" documentId="13_ncr:1_{48C32B3A-C2E7-4432-BD5D-51509AE27C81}" xr6:coauthVersionLast="47" xr6:coauthVersionMax="47" xr10:uidLastSave="{00000000-0000-0000-0000-000000000000}"/>
  <bookViews>
    <workbookView xWindow="5940" yWindow="2190" windowWidth="21600" windowHeight="11295" tabRatio="577" xr2:uid="{00000000-000D-0000-FFFF-FFFF00000000}"/>
  </bookViews>
  <sheets>
    <sheet name="תנאי-סף" sheetId="1" r:id="rId1"/>
    <sheet name="איכות" sheetId="8" r:id="rId2"/>
    <sheet name="מחיר" sheetId="6" r:id="rId3"/>
    <sheet name="סיכום" sheetId="12" r:id="rId4"/>
  </sheets>
  <definedNames>
    <definedName name="_Ref173487267" localSheetId="0">'תנאי-סף'!#REF!</definedName>
    <definedName name="_Ref179538436" localSheetId="0">'תנאי-סף'!#REF!</definedName>
    <definedName name="_Ref263083897" localSheetId="0">'תנאי-סף'!#REF!</definedName>
    <definedName name="_Ref274737718" localSheetId="0">'תנאי-סף'!#REF!</definedName>
    <definedName name="_Ref274737979" localSheetId="0">'תנאי-סף'!#REF!</definedName>
    <definedName name="_Ref295727242" localSheetId="0">'תנאי-סף'!$B$9</definedName>
    <definedName name="_Ref296892065" localSheetId="0">'תנאי-סף'!#REF!</definedName>
    <definedName name="_Ref297537484" localSheetId="0">'תנאי-סף'!#REF!</definedName>
    <definedName name="_Ref297537502" localSheetId="0">'תנאי-סף'!#REF!</definedName>
    <definedName name="_Ref299015948" localSheetId="0">'תנאי-סף'!#REF!</definedName>
    <definedName name="_Ref299441922" localSheetId="0">'תנאי-סף'!#REF!</definedName>
    <definedName name="_Ref299445146" localSheetId="0">'תנאי-סף'!#REF!</definedName>
    <definedName name="_Ref299615356" localSheetId="0">'תנאי-סף'!#REF!</definedName>
    <definedName name="_Ref299617500" localSheetId="0">'תנאי-סף'!#REF!</definedName>
    <definedName name="_Ref304923103" localSheetId="0">'תנאי-סף'!#REF!</definedName>
    <definedName name="_Ref304980088" localSheetId="0">'תנאי-סף'!#REF!</definedName>
    <definedName name="_Ref306772740" localSheetId="0">'תנאי-סף'!#REF!</definedName>
    <definedName name="_Ref316295880" localSheetId="0">'תנאי-סף'!#REF!</definedName>
    <definedName name="_Ref316372399" localSheetId="0">'תנאי-סף'!#REF!</definedName>
    <definedName name="_Ref329872137" localSheetId="0">'תנאי-סף'!#REF!</definedName>
    <definedName name="_Ref373241086" localSheetId="0">'תנאי-סף'!#REF!</definedName>
    <definedName name="_Ref374524676" localSheetId="0">'תנאי-סף'!#REF!</definedName>
    <definedName name="_Ref375743705" localSheetId="0">'תנאי-סף'!#REF!</definedName>
    <definedName name="_Ref414963483" localSheetId="0">'תנאי-סף'!#REF!</definedName>
    <definedName name="_Ref416103278" localSheetId="0">'תנאי-סף'!#REF!</definedName>
    <definedName name="_Ref420855264" localSheetId="0">'תנאי-סף'!#REF!</definedName>
    <definedName name="_Ref421107478" localSheetId="0">'תנאי-סף'!#REF!</definedName>
    <definedName name="_Ref523216539" localSheetId="0">'תנאי-סף'!#REF!</definedName>
    <definedName name="_Ref524009118" localSheetId="0">'תנאי-סף'!#REF!</definedName>
    <definedName name="_xlnm.Print_Area" localSheetId="1">איכות!$A$1:$Q$24</definedName>
    <definedName name="_xlnm.Print_Area" localSheetId="2">מחיר!$A$1:$H$4</definedName>
    <definedName name="_xlnm.Print_Area" localSheetId="3">סיכום!$A$1:$I$7</definedName>
    <definedName name="_xlnm.Print_Area" localSheetId="0">'תנאי-סף'!$A$1:$J$19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Q31" i="8" l="1"/>
  <c r="O31" i="8"/>
  <c r="M31" i="8"/>
  <c r="K31" i="8"/>
  <c r="I31" i="8"/>
  <c r="G31" i="8"/>
  <c r="E31" i="8"/>
  <c r="Q30" i="8"/>
  <c r="O30" i="8"/>
  <c r="M30" i="8"/>
  <c r="K30" i="8"/>
  <c r="J32" i="8" s="1"/>
  <c r="I30" i="8"/>
  <c r="H32" i="8" s="1"/>
  <c r="G30" i="8"/>
  <c r="F32" i="8" s="1"/>
  <c r="E30" i="8"/>
  <c r="D32" i="8" s="1"/>
  <c r="Q29" i="8"/>
  <c r="P32" i="8" s="1"/>
  <c r="O29" i="8"/>
  <c r="N32" i="8" s="1"/>
  <c r="M29" i="8"/>
  <c r="L32" i="8" s="1"/>
  <c r="K29" i="8"/>
  <c r="I29" i="8"/>
  <c r="G29" i="8"/>
  <c r="E29" i="8"/>
  <c r="Q27" i="8"/>
  <c r="O27" i="8"/>
  <c r="M27" i="8"/>
  <c r="K27" i="8"/>
  <c r="I27" i="8"/>
  <c r="G27" i="8"/>
  <c r="E27" i="8"/>
  <c r="Q25" i="8"/>
  <c r="O25" i="8"/>
  <c r="M25" i="8"/>
  <c r="K25" i="8"/>
  <c r="I25" i="8"/>
  <c r="G25" i="8"/>
  <c r="E25" i="8"/>
  <c r="P23" i="8"/>
  <c r="N23" i="8"/>
  <c r="L23" i="8"/>
  <c r="J23" i="8"/>
  <c r="H23" i="8"/>
  <c r="F23" i="8"/>
  <c r="Q22" i="8"/>
  <c r="O22" i="8"/>
  <c r="M22" i="8"/>
  <c r="K22" i="8"/>
  <c r="I22" i="8"/>
  <c r="G22" i="8"/>
  <c r="E22" i="8"/>
  <c r="Q21" i="8"/>
  <c r="O21" i="8"/>
  <c r="M21" i="8"/>
  <c r="K21" i="8"/>
  <c r="I21" i="8"/>
  <c r="G21" i="8"/>
  <c r="E21" i="8"/>
  <c r="D23" i="8" s="1"/>
  <c r="L16" i="8"/>
  <c r="J16" i="8"/>
  <c r="H16" i="8"/>
  <c r="F16" i="8"/>
  <c r="D16" i="8"/>
  <c r="Q15" i="8"/>
  <c r="P16" i="8" s="1"/>
  <c r="O15" i="8"/>
  <c r="N16" i="8" s="1"/>
  <c r="M15" i="8"/>
  <c r="K15" i="8"/>
  <c r="I15" i="8"/>
  <c r="G15" i="8"/>
  <c r="E15" i="8"/>
  <c r="Q14" i="8"/>
  <c r="O14" i="8"/>
  <c r="M14" i="8"/>
  <c r="K14" i="8"/>
  <c r="I14" i="8"/>
  <c r="G14" i="8"/>
  <c r="E14" i="8"/>
  <c r="Q12" i="8"/>
  <c r="O12" i="8"/>
  <c r="M12" i="8"/>
  <c r="K12" i="8"/>
  <c r="I12" i="8"/>
  <c r="G12" i="8"/>
  <c r="E12" i="8"/>
  <c r="P10" i="8"/>
  <c r="N10" i="8"/>
  <c r="L10" i="8"/>
  <c r="J10" i="8"/>
  <c r="Q9" i="8"/>
  <c r="O9" i="8"/>
  <c r="M9" i="8"/>
  <c r="K9" i="8"/>
  <c r="I9" i="8"/>
  <c r="G9" i="8"/>
  <c r="E9" i="8"/>
  <c r="Q8" i="8"/>
  <c r="O8" i="8"/>
  <c r="M8" i="8"/>
  <c r="K8" i="8"/>
  <c r="I8" i="8"/>
  <c r="G8" i="8"/>
  <c r="E8" i="8"/>
  <c r="Q7" i="8"/>
  <c r="O7" i="8"/>
  <c r="M7" i="8"/>
  <c r="K7" i="8"/>
  <c r="I7" i="8"/>
  <c r="G7" i="8"/>
  <c r="F10" i="8" s="1"/>
  <c r="E7" i="8"/>
  <c r="D10" i="8" s="1"/>
  <c r="P1" i="8"/>
  <c r="P2" i="8" s="1"/>
  <c r="N1" i="8"/>
  <c r="N2" i="8" s="1"/>
  <c r="L1" i="8"/>
  <c r="L2" i="8" s="1"/>
  <c r="J1" i="8"/>
  <c r="J2" i="8" s="1"/>
  <c r="H1" i="8"/>
  <c r="H2" i="8" s="1"/>
  <c r="F1" i="8"/>
  <c r="F2" i="8" s="1"/>
  <c r="D1" i="8"/>
  <c r="D2" i="8" s="1"/>
  <c r="I7" i="12"/>
  <c r="H7" i="12"/>
  <c r="G7" i="12"/>
  <c r="I2" i="12"/>
  <c r="H2" i="12"/>
  <c r="G2" i="12"/>
  <c r="I1" i="12"/>
  <c r="H1" i="12"/>
  <c r="G1" i="12"/>
  <c r="F7" i="12"/>
  <c r="F2" i="12"/>
  <c r="F1" i="12"/>
  <c r="C4" i="6"/>
  <c r="D4" i="6"/>
  <c r="E4" i="6"/>
  <c r="F4" i="12" s="1"/>
  <c r="F4" i="6"/>
  <c r="G4" i="12" s="1"/>
  <c r="G4" i="6"/>
  <c r="H4" i="12" s="1"/>
  <c r="H4" i="6"/>
  <c r="I4" i="12" s="1"/>
  <c r="B4" i="6"/>
  <c r="H2" i="6"/>
  <c r="G2" i="6"/>
  <c r="F2" i="6"/>
  <c r="H1" i="6"/>
  <c r="G1" i="6"/>
  <c r="F1" i="6"/>
  <c r="E2" i="6"/>
  <c r="E1" i="6"/>
  <c r="H10" i="8" l="1"/>
  <c r="E7" i="12" l="1"/>
  <c r="D7" i="12"/>
  <c r="C7" i="12"/>
  <c r="C4" i="12" l="1"/>
  <c r="D4" i="12"/>
  <c r="E4" i="12"/>
  <c r="B2" i="6" l="1"/>
  <c r="C1" i="12"/>
  <c r="D1" i="12"/>
  <c r="E1" i="12"/>
  <c r="E3" i="12" s="1"/>
  <c r="C1" i="6"/>
  <c r="D1" i="6"/>
  <c r="B1" i="6"/>
  <c r="D3" i="12" l="1"/>
  <c r="C3" i="12"/>
  <c r="I3" i="12"/>
  <c r="I5" i="12" s="1"/>
  <c r="F3" i="12"/>
  <c r="F5" i="12" s="1"/>
  <c r="H3" i="12"/>
  <c r="H5" i="12" s="1"/>
  <c r="G3" i="12"/>
  <c r="G5" i="12" s="1"/>
  <c r="C2" i="6"/>
  <c r="D2" i="6"/>
  <c r="D2" i="12"/>
  <c r="E2" i="12"/>
  <c r="C2" i="12"/>
  <c r="A5" i="12"/>
  <c r="C5" i="12" l="1"/>
  <c r="D5" i="12"/>
  <c r="E5" i="12"/>
  <c r="F6" i="12" l="1"/>
  <c r="G6" i="12"/>
  <c r="I6" i="12"/>
  <c r="H6" i="12"/>
  <c r="C6" i="12"/>
  <c r="E6" i="12"/>
  <c r="D6"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Dudi Osdon</author>
  </authors>
  <commentList>
    <comment ref="I14" authorId="0" shapeId="0" xr:uid="{00000000-0006-0000-0000-000006000000}">
      <text>
        <r>
          <rPr>
            <b/>
            <sz val="9"/>
            <color indexed="81"/>
            <rFont val="Tahoma"/>
            <charset val="177"/>
          </rPr>
          <t>Dudi Osdon:
המציע הינו עובד ברשות לחדשנות ואין לא ניסיון בליווי התקשריות אך ניסיון ברשות לחדשנות, ללבדוק איך להעביר ואם אפשר</t>
        </r>
      </text>
    </comment>
  </commentList>
</comments>
</file>

<file path=xl/sharedStrings.xml><?xml version="1.0" encoding="utf-8"?>
<sst xmlns="http://schemas.openxmlformats.org/spreadsheetml/2006/main" count="240" uniqueCount="84">
  <si>
    <t>מס' סעיף</t>
  </si>
  <si>
    <t>תיאור התנאי</t>
  </si>
  <si>
    <t>משקל</t>
  </si>
  <si>
    <t>משקל בציון האיכות</t>
  </si>
  <si>
    <t>ציון כולל לפרמטר</t>
  </si>
  <si>
    <t>ציון מחיר מנורמל</t>
  </si>
  <si>
    <t>ציון איכות</t>
  </si>
  <si>
    <t>ציון מחיר</t>
  </si>
  <si>
    <t>סה"כ ציון</t>
  </si>
  <si>
    <t>שקלול ציונים סופיים</t>
  </si>
  <si>
    <t>רכיב</t>
  </si>
  <si>
    <t>נימוק/ציון גלם</t>
  </si>
  <si>
    <t>טלפון:</t>
  </si>
  <si>
    <t>נימוק / ציון גלם</t>
  </si>
  <si>
    <t>מס' סעיף:</t>
  </si>
  <si>
    <t>קריטריון:</t>
  </si>
  <si>
    <t>מס"ד:</t>
  </si>
  <si>
    <t>שם המציע:</t>
  </si>
  <si>
    <t>ח.פ.</t>
  </si>
  <si>
    <t>איש קשר לצורך המכרז:</t>
  </si>
  <si>
    <t>ניקוד איכות</t>
  </si>
  <si>
    <t>כתובת דוא"ל:</t>
  </si>
  <si>
    <t>תנאי סף</t>
  </si>
  <si>
    <t>דירוג מציעים</t>
  </si>
  <si>
    <t>סה"כ</t>
  </si>
  <si>
    <r>
      <t xml:space="preserve">מחיר
</t>
    </r>
    <r>
      <rPr>
        <sz val="12"/>
        <color theme="1"/>
        <rFont val="David"/>
        <family val="2"/>
      </rPr>
      <t>(יש להזין את אחוז ההנחה האחיד שהוצע)</t>
    </r>
  </si>
  <si>
    <t>אחוז הנחה אחיד מוצע</t>
  </si>
  <si>
    <t>תנאי סף מנהליים (למציע)</t>
  </si>
  <si>
    <t>תנאי סף מקצועיים (ליועץ)</t>
  </si>
  <si>
    <t>בתחום הטכנולוגי-הנדסי:</t>
  </si>
  <si>
    <t>הצגה של תפיסת תפקיד מגובשת</t>
  </si>
  <si>
    <t>5.2.1.1</t>
  </si>
  <si>
    <r>
      <t xml:space="preserve">שנות הניסיון בעבודה בתחום החלל: 
</t>
    </r>
    <r>
      <rPr>
        <sz val="12"/>
        <rFont val="David"/>
        <family val="2"/>
      </rPr>
      <t xml:space="preserve">עבור כל שנת ניסיון מעבר ל-5 שנים – תנתן נקודה, עד לתקרה של 10 נקודות עבור ניסיון בן 15 שנה. </t>
    </r>
    <r>
      <rPr>
        <b/>
        <sz val="12"/>
        <rFont val="David"/>
        <family val="2"/>
        <charset val="177"/>
      </rPr>
      <t xml:space="preserve">
</t>
    </r>
  </si>
  <si>
    <t>ציין מספר שנות ניסיון</t>
  </si>
  <si>
    <r>
      <t xml:space="preserve">ניסיון בחוזים וברכש: 
</t>
    </r>
    <r>
      <rPr>
        <sz val="12"/>
        <rFont val="David"/>
        <family val="2"/>
      </rPr>
      <t>מעבר לתקופת הניסיון, ניהול ההתקשרות יבחן גם על ידי בדיקות עומק ושיחות עם מנהלים רלוונטים בפרוייקטים השונים שיציג היועץ.</t>
    </r>
  </si>
  <si>
    <t xml:space="preserve">ציון כולל לפרמטר: </t>
  </si>
  <si>
    <t xml:space="preserve">ניסיון בניהול התקשרויות מול קבלני משנה בארץ (5 נקודות)  </t>
  </si>
  <si>
    <t>ניסיון בניהול התקשרויות מול קבלני משנה בחו"ל (2 נקודות)</t>
  </si>
  <si>
    <t xml:space="preserve">ניסיון בניהול קבלני משנה בתחום החלל  (3 נקודות) </t>
  </si>
  <si>
    <t xml:space="preserve">איכות הניסיון בניהול פרויקטים בתחום החלל:
</t>
  </si>
  <si>
    <t>;</t>
  </si>
  <si>
    <t>ייבחן ניסיונו של היועץ בניהול פרויקטי פיתוח בתחום החלל, שצוין במענה לתנאי הסף 4.3.1.2.1 לעיל. המזמין ייצור קשר עם בכירים שהיו מעורבים בפרויקטים שצוינו, לפי שיקול דעתו (ככל הניתן ביחס לשני פרויקטים). בשיחות אלה יאמת המזמין את ניסיונו של היועץ, ויעריך את עבודתו. בסולם 1-5.</t>
  </si>
  <si>
    <r>
      <t xml:space="preserve">ראיון עם היועץ: </t>
    </r>
    <r>
      <rPr>
        <sz val="12"/>
        <rFont val="David"/>
        <family val="2"/>
      </rPr>
      <t>במסגרת הראיון תבחן ההתאמה של היועץ לדרישות המכרז</t>
    </r>
  </si>
  <si>
    <t>`</t>
  </si>
  <si>
    <t>ידע והיכרות עם הנעשה בתחום החלל בישראל ועם המגמות בתחום החלל בעולם</t>
  </si>
  <si>
    <t xml:space="preserve">תקשורת בין אישית והתרשמות כללית </t>
  </si>
  <si>
    <t>5.2.1.2</t>
  </si>
  <si>
    <t>בתחום הפרויקטים:</t>
  </si>
  <si>
    <r>
      <t xml:space="preserve">שנות הניסיון בעבודה בתחום החלל: </t>
    </r>
    <r>
      <rPr>
        <sz val="12"/>
        <color theme="1"/>
        <rFont val="David"/>
        <family val="2"/>
      </rPr>
      <t>ייבחן ניסיונו של היועץ בעיסוק מקצועי בתחום החלל. עבור כל שנת ניסיון מעבר ל-5 שנים – יינתנו 2 נקודות, עד לתקרה של 10 נקודות עבור ניסיון בן 10 שנים.</t>
    </r>
    <r>
      <rPr>
        <b/>
        <sz val="12"/>
        <color theme="1"/>
        <rFont val="David"/>
        <family val="2"/>
      </rPr>
      <t xml:space="preserve">
</t>
    </r>
  </si>
  <si>
    <t>השכלה אקדמית</t>
  </si>
  <si>
    <t>תואר אקדמי שני בתחומי מינהל עסקים, מדיניות ציבורית, הנדסה או מדעים מדויקים (5 נקודות)</t>
  </si>
  <si>
    <t>תואר אקדמי בעל קשר מובהק לתחום החלל (5 נקודות)</t>
  </si>
  <si>
    <t>ניסיון בניהול תקציב</t>
  </si>
  <si>
    <r>
      <t>במסגרת ההליך ייבחן ניסיונו של היועץ בניהול תקציב. עבור ניסיון בניהול תקציב בהיקף של עד 5 מלש"ח  – יינתנו 5 נקודות. עבור ניסיון בניהול תקציב העולה על 5 מלש"ח – יינתנו 10 נקודות</t>
    </r>
    <r>
      <rPr>
        <b/>
        <sz val="12"/>
        <rFont val="David"/>
        <family val="2"/>
        <charset val="177"/>
      </rPr>
      <t>.</t>
    </r>
  </si>
  <si>
    <t>ניסיון בהפקת כנסים או אירועים</t>
  </si>
  <si>
    <t>עבור ניסיון בהפקת 2 כנסים או אירועים – יינתנו 5 נקודות. עבור ניסיון בהפקת 2 כנסים או אירועים בהם השתתפו למעלה מ-200 איש – יינתנו 5 נקודות נוספות. עבור ניסיון בהפקת כנס או אירוע בתחום החלל – יינתנו 5 נקודות נוספות.</t>
  </si>
  <si>
    <t>ניסיון בקשרי חוץ</t>
  </si>
  <si>
    <t>ניסיון בניהול קשרים מול גורמי ממשל זרים (5 נקודות)</t>
  </si>
  <si>
    <t>ניסיון בניהול קשרים מול גורמי ממשל זרים (2 נקודות)</t>
  </si>
  <si>
    <t>ניסיון בניהול קשרים מול גורמי ממשל זרים (3 נקודות)</t>
  </si>
  <si>
    <t>ראיון עם היועץ</t>
  </si>
  <si>
    <t>הצגה של חזון לפיתוח האקוסיסטם בתחום החלל בישראל</t>
  </si>
  <si>
    <t>תקשורת בין אישית והתרשמות כללית</t>
  </si>
  <si>
    <t>4</t>
  </si>
  <si>
    <t>4.2</t>
  </si>
  <si>
    <t>ככל שחלה על המציע חובת רישום, על פי דין, בישראל, עליו להיות רשום כדין.</t>
  </si>
  <si>
    <t>4.2.1</t>
  </si>
  <si>
    <t>המציע עומד בדרישות חוק עסקאות גופים ציבוריים, התשל"ו- 1976 ("חוק עסקאות גופים ציבוריים").</t>
  </si>
  <si>
    <t>4.2.2</t>
  </si>
  <si>
    <t>4.3</t>
  </si>
  <si>
    <t>ליועץ תואר אקדמי  בתחום הנדסה  ממוסדות המוכרים על ידי המועצה להשכלה גבוהה או בעלי אישור שקילות ממשרד החינוך עבור תעודות ממוסדות בחו"ל.</t>
  </si>
  <si>
    <t>4.3.1.1.1</t>
  </si>
  <si>
    <t>4.3.1.2.1.	ליועץ נסיון אישי של 5 שנים לפחות שהתקיים בתקופה שהחל משנת 2015 ועד למועד האחרון להגשת הצעות בניהול (כמנהל הפרויקט או כמהנדס מערכת ראשי) של פרויקט פיתוח בתחום החלל הכרוך באחד מתחומי הטכנולוגיה הבאים, לפחות: אלקטרוניקה, מכניקה, תקשורת, אנרגיה, הנעה, בקרה, סביבת חלל, חשמל, מחשוב, תחנות קרקע, תוכנה.</t>
  </si>
  <si>
    <t>4.3.1.2.1</t>
  </si>
  <si>
    <t>4.3.1</t>
  </si>
  <si>
    <t>4.3.2</t>
  </si>
  <si>
    <t>ליועץ תואר אקדמי  ממוסדות המוכרים על ידי המועצה להשכלה גבוהה או בעלי אישור שקילות ממשרד החינוך עבור תעודות ממוסדות בחו"ל.</t>
  </si>
  <si>
    <t>ליועץ נסיון אישי של 5 שנים לפחות שהתקיים בתקופה שהחל משנת 2015 ועד למועד האחרון להגשת הצעות, בעבודה בתחום המחקר, ההנדסה, או הפיתוח העסקי בתחום החלל.</t>
  </si>
  <si>
    <t>4.3.2.1.1</t>
  </si>
  <si>
    <t>4.3.2.2.1</t>
  </si>
  <si>
    <t>ליועץ נסיון אישי בניהול פרויקט אחד לכל הפחות שעירב לכל הפחות 2 גופים ממגזרים שונים – ממשלה, שלטון מקומי, אקדמיה, מגזר עסקי, מגזר שלישי.</t>
  </si>
  <si>
    <t>4.3.2.3.1</t>
  </si>
  <si>
    <t>הצעה שלמה</t>
  </si>
  <si>
    <t>עסק בשליטת אישה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</si>
</sst>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charset val="177"/>
      <scheme val="minor"/>
    </font>
    <font>
      <b/>
      <sz val="11"/>
      <color theme="1"/>
      <name val="David"/>
      <family val="2"/>
      <charset val="177"/>
    </font>
    <font>
      <sz val="11"/>
      <color theme="1"/>
      <name val="Calibri"/>
      <family val="2"/>
      <charset val="177"/>
      <scheme val="minor"/>
    </font>
    <font>
      <b/>
      <sz val="11"/>
      <color theme="1"/>
      <name val="Calibri"/>
      <family val="2"/>
      <scheme val="minor"/>
    </font>
    <font>
      <sz val="11"/>
      <color theme="1"/>
      <name val="Calibri"/>
      <family val="2"/>
      <scheme val="minor"/>
    </font>
    <font>
      <b/>
      <sz val="11"/>
      <color theme="0"/>
      <name val="Calibri"/>
      <family val="2"/>
      <scheme val="minor"/>
    </font>
    <font>
      <b/>
      <sz val="12"/>
      <name val="David"/>
      <family val="2"/>
      <charset val="177"/>
    </font>
    <font>
      <sz val="12"/>
      <color theme="1"/>
      <name val="David"/>
      <family val="2"/>
    </font>
    <font>
      <sz val="12"/>
      <name val="David"/>
      <family val="2"/>
    </font>
    <font>
      <sz val="12"/>
      <color theme="1"/>
      <name val="Calibri"/>
      <family val="2"/>
      <charset val="177"/>
      <scheme val="minor"/>
    </font>
    <font>
      <b/>
      <sz val="20"/>
      <name val="David"/>
      <family val="2"/>
      <charset val="177"/>
    </font>
    <font>
      <b/>
      <sz val="12"/>
      <color theme="1"/>
      <name val="David"/>
      <family val="2"/>
    </font>
    <font>
      <b/>
      <sz val="15"/>
      <color theme="1"/>
      <name val="David"/>
      <family val="2"/>
    </font>
    <font>
      <b/>
      <sz val="11"/>
      <color theme="1"/>
      <name val="David"/>
      <family val="2"/>
    </font>
    <font>
      <b/>
      <sz val="14"/>
      <color theme="1"/>
      <name val="David"/>
      <family val="2"/>
    </font>
    <font>
      <b/>
      <sz val="13"/>
      <color theme="1"/>
      <name val="David"/>
      <family val="2"/>
    </font>
    <font>
      <b/>
      <sz val="12"/>
      <color theme="0"/>
      <name val="Calibri"/>
      <family val="2"/>
      <scheme val="minor"/>
    </font>
    <font>
      <u/>
      <sz val="11"/>
      <color theme="10"/>
      <name val="Calibri"/>
      <family val="2"/>
      <charset val="177"/>
      <scheme val="minor"/>
    </font>
    <font>
      <b/>
      <sz val="12"/>
      <name val="David"/>
      <family val="2"/>
    </font>
    <font>
      <b/>
      <sz val="9"/>
      <color indexed="81"/>
      <name val="Tahoma"/>
      <charset val="177"/>
    </font>
    <font>
      <sz val="12"/>
      <color rgb="FF000000"/>
      <name val="David"/>
      <family val="2"/>
    </font>
    <font>
      <b/>
      <sz val="12"/>
      <color rgb="FFCCC0DA"/>
      <name val="David"/>
      <family val="2"/>
      <charset val="177"/>
    </font>
    <font>
      <b/>
      <sz val="12"/>
      <color rgb="FF000000"/>
      <name val="David"/>
      <family val="2"/>
    </font>
    <font>
      <sz val="12"/>
      <color rgb="FFCCC0DA"/>
      <name val="Calibri"/>
      <family val="2"/>
      <charset val="177"/>
      <scheme val="minor"/>
    </font>
    <font>
      <sz val="10"/>
      <color rgb="FF000000"/>
      <name val="Calibri"/>
    </font>
  </fonts>
  <fills count="16">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249977111117893"/>
        <bgColor indexed="64"/>
      </patternFill>
    </fill>
    <fill>
      <patternFill patternType="solid">
        <fgColor theme="8" tint="-0.249977111117893"/>
        <bgColor theme="8" tint="0.79998168889431442"/>
      </patternFill>
    </fill>
    <fill>
      <patternFill patternType="solid">
        <fgColor theme="7" tint="0.39997558519241921"/>
        <bgColor indexed="64"/>
      </patternFill>
    </fill>
    <fill>
      <patternFill patternType="solid">
        <fgColor rgb="FFCCC0DA"/>
        <bgColor indexed="64"/>
      </patternFill>
    </fill>
  </fills>
  <borders count="4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right/>
      <top style="thin">
        <color indexed="64"/>
      </top>
      <bottom style="medium">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medium">
        <color indexed="64"/>
      </top>
      <bottom style="medium">
        <color indexed="64"/>
      </bottom>
      <diagonal/>
    </border>
  </borders>
  <cellStyleXfs count="3">
    <xf numFmtId="0" fontId="0" fillId="0" borderId="0"/>
    <xf numFmtId="9" fontId="2" fillId="0" borderId="0" applyFont="0" applyFill="0" applyBorder="0" applyAlignment="0" applyProtection="0"/>
    <xf numFmtId="0" fontId="17" fillId="0" borderId="0" applyNumberFormat="0" applyFill="0" applyBorder="0" applyAlignment="0" applyProtection="0"/>
  </cellStyleXfs>
  <cellXfs count="138">
    <xf numFmtId="0" fontId="0" fillId="0" borderId="0" xfId="0"/>
    <xf numFmtId="0" fontId="0" fillId="0" borderId="0" xfId="0" applyProtection="1"/>
    <xf numFmtId="0" fontId="3" fillId="9" borderId="15" xfId="0" applyFont="1" applyFill="1" applyBorder="1" applyAlignment="1" applyProtection="1">
      <alignment horizontal="center"/>
    </xf>
    <xf numFmtId="0" fontId="3" fillId="9" borderId="23" xfId="0" applyFont="1" applyFill="1" applyBorder="1" applyProtection="1"/>
    <xf numFmtId="0" fontId="1" fillId="9" borderId="24" xfId="0" applyFont="1" applyFill="1" applyBorder="1" applyAlignment="1" applyProtection="1">
      <alignment horizontal="center" vertical="center" wrapText="1"/>
    </xf>
    <xf numFmtId="2" fontId="4" fillId="10" borderId="18" xfId="0" applyNumberFormat="1" applyFont="1" applyFill="1" applyBorder="1" applyAlignment="1" applyProtection="1">
      <alignment horizontal="center" vertical="center"/>
    </xf>
    <xf numFmtId="9" fontId="5" fillId="8" borderId="11" xfId="0" applyNumberFormat="1" applyFont="1" applyFill="1" applyBorder="1" applyAlignment="1" applyProtection="1">
      <alignment horizontal="center" vertical="center"/>
    </xf>
    <xf numFmtId="0" fontId="5" fillId="8" borderId="20" xfId="0" applyFont="1" applyFill="1" applyBorder="1" applyAlignment="1" applyProtection="1">
      <alignment vertical="center"/>
    </xf>
    <xf numFmtId="2" fontId="5" fillId="8" borderId="18" xfId="0" applyNumberFormat="1" applyFont="1" applyFill="1" applyBorder="1" applyAlignment="1" applyProtection="1">
      <alignment horizontal="center" vertical="center"/>
    </xf>
    <xf numFmtId="9" fontId="0" fillId="10" borderId="11" xfId="0" applyNumberFormat="1" applyFill="1" applyBorder="1" applyAlignment="1" applyProtection="1">
      <alignment horizontal="center" vertical="center"/>
    </xf>
    <xf numFmtId="0" fontId="4" fillId="10" borderId="20" xfId="0" applyFont="1" applyFill="1" applyBorder="1" applyAlignment="1" applyProtection="1">
      <alignment vertical="center"/>
    </xf>
    <xf numFmtId="0" fontId="9" fillId="0" borderId="0" xfId="0" applyFont="1"/>
    <xf numFmtId="0" fontId="0" fillId="0" borderId="0" xfId="0" applyAlignment="1" applyProtection="1">
      <alignment vertical="top"/>
      <protection hidden="1"/>
    </xf>
    <xf numFmtId="0" fontId="0" fillId="3" borderId="0" xfId="0" applyFill="1" applyAlignment="1" applyProtection="1">
      <alignment vertical="top"/>
      <protection hidden="1"/>
    </xf>
    <xf numFmtId="0" fontId="0" fillId="3" borderId="0" xfId="0" applyFill="1" applyBorder="1" applyAlignment="1" applyProtection="1">
      <alignment vertical="top"/>
      <protection hidden="1"/>
    </xf>
    <xf numFmtId="0" fontId="0" fillId="0" borderId="0" xfId="0" applyBorder="1" applyAlignment="1" applyProtection="1">
      <alignment vertical="top"/>
      <protection hidden="1"/>
    </xf>
    <xf numFmtId="0" fontId="0" fillId="0" borderId="33" xfId="0" applyBorder="1" applyAlignment="1" applyProtection="1">
      <alignment vertical="top"/>
      <protection hidden="1"/>
    </xf>
    <xf numFmtId="0" fontId="0" fillId="3" borderId="0" xfId="0" applyFill="1" applyAlignment="1" applyProtection="1">
      <alignment vertical="top" wrapText="1"/>
      <protection hidden="1"/>
    </xf>
    <xf numFmtId="49" fontId="13" fillId="0" borderId="3" xfId="0" applyNumberFormat="1" applyFont="1" applyFill="1" applyBorder="1" applyAlignment="1" applyProtection="1">
      <alignment horizontal="center" vertical="top" wrapText="1" readingOrder="2"/>
      <protection hidden="1"/>
    </xf>
    <xf numFmtId="49" fontId="12" fillId="13" borderId="32" xfId="0" applyNumberFormat="1" applyFont="1" applyFill="1" applyBorder="1" applyAlignment="1" applyProtection="1">
      <alignment horizontal="center" vertical="top"/>
      <protection hidden="1"/>
    </xf>
    <xf numFmtId="49" fontId="15" fillId="14" borderId="14" xfId="0" applyNumberFormat="1" applyFont="1" applyFill="1" applyBorder="1" applyAlignment="1" applyProtection="1">
      <alignment horizontal="center" vertical="top" wrapText="1"/>
      <protection hidden="1"/>
    </xf>
    <xf numFmtId="49" fontId="11" fillId="14" borderId="11" xfId="0" applyNumberFormat="1" applyFont="1" applyFill="1" applyBorder="1" applyAlignment="1" applyProtection="1">
      <alignment horizontal="center" vertical="top" wrapText="1" readingOrder="2"/>
      <protection hidden="1"/>
    </xf>
    <xf numFmtId="49" fontId="11" fillId="5" borderId="11" xfId="0" applyNumberFormat="1" applyFont="1" applyFill="1" applyBorder="1" applyAlignment="1" applyProtection="1">
      <alignment horizontal="center" vertical="top" wrapText="1" readingOrder="2"/>
      <protection hidden="1"/>
    </xf>
    <xf numFmtId="0" fontId="15" fillId="0" borderId="8" xfId="0" applyNumberFormat="1" applyFont="1" applyFill="1" applyBorder="1" applyAlignment="1" applyProtection="1">
      <alignment horizontal="center" vertical="top" wrapText="1"/>
      <protection hidden="1"/>
    </xf>
    <xf numFmtId="0" fontId="11" fillId="9" borderId="18" xfId="0" applyFont="1" applyFill="1" applyBorder="1" applyAlignment="1" applyProtection="1">
      <alignment horizontal="center" vertical="center" wrapText="1"/>
    </xf>
    <xf numFmtId="0" fontId="7" fillId="0" borderId="0" xfId="0" applyFont="1" applyAlignment="1" applyProtection="1">
      <alignment wrapText="1"/>
    </xf>
    <xf numFmtId="0" fontId="11" fillId="4" borderId="9" xfId="0" applyFont="1" applyFill="1" applyBorder="1" applyAlignment="1" applyProtection="1">
      <alignment vertical="center" wrapText="1"/>
    </xf>
    <xf numFmtId="0" fontId="11" fillId="7" borderId="2" xfId="0" applyFont="1" applyFill="1" applyBorder="1" applyAlignment="1" applyProtection="1">
      <alignment vertical="center" wrapText="1"/>
    </xf>
    <xf numFmtId="2" fontId="11" fillId="7" borderId="21" xfId="0" applyNumberFormat="1" applyFont="1" applyFill="1" applyBorder="1" applyAlignment="1" applyProtection="1">
      <alignment horizontal="center" vertical="center" wrapText="1"/>
    </xf>
    <xf numFmtId="0" fontId="6" fillId="6" borderId="19" xfId="0" applyFont="1" applyFill="1" applyBorder="1" applyAlignment="1" applyProtection="1">
      <alignment vertical="center" wrapText="1" readingOrder="2"/>
      <protection hidden="1"/>
    </xf>
    <xf numFmtId="0" fontId="6" fillId="6" borderId="20" xfId="0" applyFont="1" applyFill="1" applyBorder="1" applyAlignment="1" applyProtection="1">
      <alignment horizontal="center" vertical="center" wrapText="1" readingOrder="2"/>
      <protection hidden="1"/>
    </xf>
    <xf numFmtId="0" fontId="6" fillId="6" borderId="34" xfId="0" applyFont="1" applyFill="1" applyBorder="1" applyAlignment="1" applyProtection="1">
      <alignment horizontal="center" vertical="center" wrapText="1" readingOrder="2"/>
      <protection hidden="1"/>
    </xf>
    <xf numFmtId="0" fontId="6" fillId="6" borderId="18" xfId="0" applyFont="1" applyFill="1" applyBorder="1" applyAlignment="1" applyProtection="1">
      <alignment horizontal="center" vertical="center" wrapText="1" readingOrder="2"/>
      <protection hidden="1"/>
    </xf>
    <xf numFmtId="2" fontId="16" fillId="8" borderId="18" xfId="0" applyNumberFormat="1" applyFont="1" applyFill="1" applyBorder="1" applyAlignment="1" applyProtection="1">
      <alignment horizontal="center" vertical="center"/>
    </xf>
    <xf numFmtId="49" fontId="13" fillId="10" borderId="3" xfId="0" applyNumberFormat="1" applyFont="1" applyFill="1" applyBorder="1" applyAlignment="1" applyProtection="1">
      <alignment horizontal="center" vertical="top" wrapText="1" readingOrder="2"/>
      <protection hidden="1"/>
    </xf>
    <xf numFmtId="0" fontId="0" fillId="0" borderId="0" xfId="0" applyAlignment="1" applyProtection="1">
      <alignment vertical="top" wrapText="1"/>
      <protection hidden="1"/>
    </xf>
    <xf numFmtId="49" fontId="13" fillId="10" borderId="8" xfId="0" applyNumberFormat="1" applyFont="1" applyFill="1" applyBorder="1" applyAlignment="1" applyProtection="1">
      <alignment horizontal="center" vertical="top" wrapText="1" readingOrder="2"/>
      <protection hidden="1"/>
    </xf>
    <xf numFmtId="0" fontId="0" fillId="0" borderId="0" xfId="0" applyAlignment="1" applyProtection="1">
      <alignment vertical="top" wrapText="1" readingOrder="2"/>
      <protection hidden="1"/>
    </xf>
    <xf numFmtId="49" fontId="17" fillId="10" borderId="2" xfId="2" applyNumberFormat="1" applyFill="1" applyBorder="1" applyAlignment="1" applyProtection="1">
      <alignment horizontal="center" vertical="top" wrapText="1" readingOrder="2"/>
      <protection hidden="1"/>
    </xf>
    <xf numFmtId="49" fontId="0" fillId="0" borderId="0" xfId="0" applyNumberFormat="1" applyAlignment="1" applyProtection="1">
      <alignment horizontal="center"/>
    </xf>
    <xf numFmtId="9" fontId="7" fillId="4" borderId="25" xfId="1" applyFont="1" applyFill="1" applyBorder="1" applyAlignment="1" applyProtection="1">
      <alignment horizontal="center" vertical="center" wrapText="1"/>
    </xf>
    <xf numFmtId="49" fontId="11" fillId="5" borderId="15" xfId="0" applyNumberFormat="1" applyFont="1" applyFill="1" applyBorder="1" applyAlignment="1" applyProtection="1">
      <alignment horizontal="center" vertical="top" wrapText="1" readingOrder="2"/>
      <protection hidden="1"/>
    </xf>
    <xf numFmtId="49" fontId="13" fillId="0" borderId="4" xfId="0" applyNumberFormat="1" applyFont="1" applyFill="1" applyBorder="1" applyAlignment="1" applyProtection="1">
      <alignment horizontal="center" vertical="top" wrapText="1" readingOrder="2"/>
      <protection hidden="1"/>
    </xf>
    <xf numFmtId="49" fontId="11" fillId="5" borderId="37" xfId="0" applyNumberFormat="1" applyFont="1" applyFill="1" applyBorder="1" applyAlignment="1" applyProtection="1">
      <alignment horizontal="center" vertical="top" wrapText="1" readingOrder="2"/>
      <protection hidden="1"/>
    </xf>
    <xf numFmtId="49" fontId="17" fillId="10" borderId="2" xfId="2" applyNumberFormat="1" applyFill="1" applyBorder="1" applyAlignment="1" applyProtection="1">
      <alignment horizontal="center" vertical="top" wrapText="1" readingOrder="1"/>
      <protection hidden="1"/>
    </xf>
    <xf numFmtId="0" fontId="6" fillId="11" borderId="37" xfId="0" applyFont="1" applyFill="1" applyBorder="1" applyAlignment="1" applyProtection="1">
      <alignment horizontal="center" vertical="center" wrapText="1" readingOrder="2"/>
      <protection hidden="1"/>
    </xf>
    <xf numFmtId="0" fontId="6" fillId="6" borderId="11" xfId="0" applyFont="1" applyFill="1" applyBorder="1" applyAlignment="1" applyProtection="1">
      <alignment horizontal="center" vertical="center" wrapText="1" readingOrder="2"/>
      <protection hidden="1"/>
    </xf>
    <xf numFmtId="0" fontId="6" fillId="6" borderId="26" xfId="0" applyFont="1" applyFill="1" applyBorder="1" applyAlignment="1" applyProtection="1">
      <alignment horizontal="center" vertical="center" wrapText="1" readingOrder="2"/>
      <protection hidden="1"/>
    </xf>
    <xf numFmtId="0" fontId="6" fillId="10" borderId="11" xfId="0" applyFont="1" applyFill="1" applyBorder="1" applyAlignment="1" applyProtection="1">
      <alignment horizontal="center" vertical="center" wrapText="1" readingOrder="2"/>
      <protection hidden="1"/>
    </xf>
    <xf numFmtId="9" fontId="6" fillId="6" borderId="18" xfId="0" applyNumberFormat="1" applyFont="1" applyFill="1" applyBorder="1" applyAlignment="1" applyProtection="1">
      <alignment vertical="center" wrapText="1" readingOrder="2"/>
      <protection hidden="1"/>
    </xf>
    <xf numFmtId="0" fontId="6" fillId="15" borderId="19" xfId="0" applyFont="1" applyFill="1" applyBorder="1" applyAlignment="1" applyProtection="1">
      <alignment horizontal="center" vertical="center" wrapText="1" readingOrder="2"/>
      <protection hidden="1"/>
    </xf>
    <xf numFmtId="0" fontId="6" fillId="6" borderId="40" xfId="0" applyFont="1" applyFill="1" applyBorder="1" applyAlignment="1" applyProtection="1">
      <alignment vertical="center" wrapText="1" readingOrder="2"/>
      <protection hidden="1"/>
    </xf>
    <xf numFmtId="9" fontId="6" fillId="6" borderId="19" xfId="0" applyNumberFormat="1" applyFont="1" applyFill="1" applyBorder="1" applyAlignment="1" applyProtection="1">
      <alignment vertical="center" wrapText="1" readingOrder="2"/>
      <protection hidden="1"/>
    </xf>
    <xf numFmtId="0" fontId="6" fillId="6" borderId="35" xfId="0" applyFont="1" applyFill="1" applyBorder="1" applyAlignment="1" applyProtection="1">
      <alignment vertical="center" wrapText="1" readingOrder="2"/>
      <protection hidden="1"/>
    </xf>
    <xf numFmtId="9" fontId="21" fillId="15" borderId="19" xfId="0" applyNumberFormat="1" applyFont="1" applyFill="1" applyBorder="1" applyAlignment="1" applyProtection="1">
      <alignment vertical="center" wrapText="1" readingOrder="2"/>
      <protection hidden="1"/>
    </xf>
    <xf numFmtId="0" fontId="9" fillId="2" borderId="0" xfId="0" applyFont="1" applyFill="1"/>
    <xf numFmtId="9" fontId="18" fillId="2" borderId="26" xfId="0" applyNumberFormat="1" applyFont="1" applyFill="1" applyBorder="1" applyAlignment="1" applyProtection="1">
      <alignment vertical="center" wrapText="1" readingOrder="2"/>
      <protection hidden="1"/>
    </xf>
    <xf numFmtId="9" fontId="18" fillId="2" borderId="40" xfId="0" applyNumberFormat="1" applyFont="1" applyFill="1" applyBorder="1" applyAlignment="1" applyProtection="1">
      <alignment vertical="center" wrapText="1" readingOrder="2"/>
      <protection hidden="1"/>
    </xf>
    <xf numFmtId="0" fontId="20" fillId="2" borderId="19" xfId="0" applyFont="1" applyFill="1" applyBorder="1" applyAlignment="1">
      <alignment wrapText="1"/>
    </xf>
    <xf numFmtId="0" fontId="20" fillId="2" borderId="19" xfId="0" applyFont="1" applyFill="1" applyBorder="1" applyAlignment="1">
      <alignment vertical="top" wrapText="1"/>
    </xf>
    <xf numFmtId="0" fontId="11" fillId="6" borderId="19" xfId="0" applyFont="1" applyFill="1" applyBorder="1" applyAlignment="1" applyProtection="1">
      <alignment horizontal="right" vertical="center" wrapText="1" readingOrder="2"/>
      <protection hidden="1"/>
    </xf>
    <xf numFmtId="9" fontId="11" fillId="6" borderId="19" xfId="0" applyNumberFormat="1" applyFont="1" applyFill="1" applyBorder="1" applyAlignment="1" applyProtection="1">
      <alignment horizontal="left" vertical="top" wrapText="1" readingOrder="2"/>
      <protection hidden="1"/>
    </xf>
    <xf numFmtId="0" fontId="21" fillId="15" borderId="19" xfId="0" applyFont="1" applyFill="1" applyBorder="1" applyAlignment="1" applyProtection="1">
      <alignment horizontal="center" vertical="center" wrapText="1" readingOrder="2"/>
      <protection hidden="1"/>
    </xf>
    <xf numFmtId="0" fontId="23" fillId="0" borderId="0" xfId="0" applyFont="1"/>
    <xf numFmtId="0" fontId="6" fillId="11" borderId="0" xfId="0" applyFont="1" applyFill="1" applyAlignment="1" applyProtection="1">
      <alignment horizontal="center" vertical="center" wrapText="1" readingOrder="2"/>
      <protection hidden="1"/>
    </xf>
    <xf numFmtId="0" fontId="8" fillId="2" borderId="26" xfId="0" applyFont="1" applyFill="1" applyBorder="1" applyAlignment="1">
      <alignment vertical="top" wrapText="1"/>
    </xf>
    <xf numFmtId="49" fontId="15" fillId="14" borderId="15" xfId="0" applyNumberFormat="1" applyFont="1" applyFill="1" applyBorder="1" applyAlignment="1" applyProtection="1">
      <alignment horizontal="center" vertical="top" wrapText="1"/>
      <protection hidden="1"/>
    </xf>
    <xf numFmtId="0" fontId="15" fillId="0" borderId="4" xfId="0" applyNumberFormat="1" applyFont="1" applyFill="1" applyBorder="1" applyAlignment="1" applyProtection="1">
      <alignment horizontal="center" vertical="top" wrapText="1"/>
      <protection hidden="1"/>
    </xf>
    <xf numFmtId="49" fontId="11" fillId="5" borderId="19" xfId="0" applyNumberFormat="1" applyFont="1" applyFill="1" applyBorder="1" applyAlignment="1" applyProtection="1">
      <alignment horizontal="center" vertical="top" wrapText="1" readingOrder="2"/>
      <protection hidden="1"/>
    </xf>
    <xf numFmtId="0" fontId="7" fillId="5" borderId="43" xfId="0" applyFont="1" applyFill="1" applyBorder="1" applyAlignment="1">
      <alignment horizontal="right" vertical="top" wrapText="1" readingOrder="2"/>
    </xf>
    <xf numFmtId="0" fontId="7" fillId="5" borderId="5" xfId="0" applyFont="1" applyFill="1" applyBorder="1" applyAlignment="1">
      <alignment horizontal="right" vertical="top" wrapText="1" readingOrder="2"/>
    </xf>
    <xf numFmtId="49" fontId="12" fillId="13" borderId="6" xfId="0" applyNumberFormat="1" applyFont="1" applyFill="1" applyBorder="1" applyAlignment="1" applyProtection="1">
      <alignment horizontal="center" vertical="top"/>
      <protection hidden="1"/>
    </xf>
    <xf numFmtId="49" fontId="12" fillId="13" borderId="5" xfId="0" applyNumberFormat="1" applyFont="1" applyFill="1" applyBorder="1" applyAlignment="1" applyProtection="1">
      <alignment horizontal="center" vertical="top"/>
      <protection hidden="1"/>
    </xf>
    <xf numFmtId="49" fontId="15" fillId="14" borderId="34" xfId="0" applyNumberFormat="1" applyFont="1" applyFill="1" applyBorder="1" applyAlignment="1" applyProtection="1">
      <alignment horizontal="center" vertical="top" wrapText="1"/>
      <protection hidden="1"/>
    </xf>
    <xf numFmtId="49" fontId="15" fillId="14" borderId="13" xfId="0" applyNumberFormat="1" applyFont="1" applyFill="1" applyBorder="1" applyAlignment="1" applyProtection="1">
      <alignment horizontal="center" vertical="top" wrapText="1"/>
      <protection hidden="1"/>
    </xf>
    <xf numFmtId="49" fontId="7" fillId="5" borderId="26" xfId="0" applyNumberFormat="1" applyFont="1" applyFill="1" applyBorder="1" applyAlignment="1" applyProtection="1">
      <alignment horizontal="right" vertical="top" wrapText="1" readingOrder="2"/>
      <protection hidden="1"/>
    </xf>
    <xf numFmtId="49" fontId="7" fillId="5" borderId="30" xfId="0" applyNumberFormat="1" applyFont="1" applyFill="1" applyBorder="1" applyAlignment="1" applyProtection="1">
      <alignment horizontal="right" vertical="top" wrapText="1" readingOrder="2"/>
      <protection hidden="1"/>
    </xf>
    <xf numFmtId="49" fontId="11" fillId="10" borderId="14" xfId="0" applyNumberFormat="1" applyFont="1" applyFill="1" applyBorder="1" applyAlignment="1" applyProtection="1">
      <alignment horizontal="center" wrapText="1"/>
      <protection hidden="1"/>
    </xf>
    <xf numFmtId="49" fontId="11" fillId="10" borderId="11" xfId="0" applyNumberFormat="1" applyFont="1" applyFill="1" applyBorder="1" applyAlignment="1" applyProtection="1">
      <alignment horizontal="center" wrapText="1"/>
      <protection hidden="1"/>
    </xf>
    <xf numFmtId="49" fontId="11" fillId="10" borderId="12" xfId="0" applyNumberFormat="1" applyFont="1" applyFill="1" applyBorder="1" applyAlignment="1" applyProtection="1">
      <alignment horizontal="center" wrapText="1"/>
      <protection hidden="1"/>
    </xf>
    <xf numFmtId="49" fontId="12" fillId="10" borderId="34" xfId="0" applyNumberFormat="1" applyFont="1" applyFill="1" applyBorder="1" applyAlignment="1" applyProtection="1">
      <alignment horizontal="center" vertical="top" wrapText="1"/>
      <protection hidden="1"/>
    </xf>
    <xf numFmtId="49" fontId="12" fillId="10" borderId="13" xfId="0" applyNumberFormat="1" applyFont="1" applyFill="1" applyBorder="1" applyAlignment="1" applyProtection="1">
      <alignment horizontal="center" vertical="top" wrapText="1"/>
      <protection hidden="1"/>
    </xf>
    <xf numFmtId="49" fontId="14" fillId="10" borderId="26" xfId="0" applyNumberFormat="1" applyFont="1" applyFill="1" applyBorder="1" applyAlignment="1" applyProtection="1">
      <alignment horizontal="center" vertical="top" wrapText="1"/>
      <protection hidden="1"/>
    </xf>
    <xf numFmtId="49" fontId="14" fillId="10" borderId="30" xfId="0" applyNumberFormat="1" applyFont="1" applyFill="1" applyBorder="1" applyAlignment="1" applyProtection="1">
      <alignment horizontal="center" vertical="top" wrapText="1"/>
      <protection hidden="1"/>
    </xf>
    <xf numFmtId="49" fontId="13" fillId="10" borderId="26" xfId="0" applyNumberFormat="1" applyFont="1" applyFill="1" applyBorder="1" applyAlignment="1" applyProtection="1">
      <alignment horizontal="center" vertical="top" wrapText="1"/>
      <protection hidden="1"/>
    </xf>
    <xf numFmtId="49" fontId="13" fillId="10" borderId="30" xfId="0" applyNumberFormat="1" applyFont="1" applyFill="1" applyBorder="1" applyAlignment="1" applyProtection="1">
      <alignment horizontal="center" vertical="top" wrapText="1"/>
      <protection hidden="1"/>
    </xf>
    <xf numFmtId="49" fontId="13" fillId="10" borderId="31" xfId="0" applyNumberFormat="1" applyFont="1" applyFill="1" applyBorder="1" applyAlignment="1" applyProtection="1">
      <alignment horizontal="center" vertical="top" wrapText="1"/>
      <protection hidden="1"/>
    </xf>
    <xf numFmtId="49" fontId="13" fillId="10" borderId="22" xfId="0" applyNumberFormat="1" applyFont="1" applyFill="1" applyBorder="1" applyAlignment="1" applyProtection="1">
      <alignment horizontal="center" vertical="top" wrapText="1"/>
      <protection hidden="1"/>
    </xf>
    <xf numFmtId="49" fontId="15" fillId="14" borderId="29" xfId="0" applyNumberFormat="1" applyFont="1" applyFill="1" applyBorder="1" applyAlignment="1" applyProtection="1">
      <alignment horizontal="center" vertical="top" wrapText="1"/>
      <protection hidden="1"/>
    </xf>
    <xf numFmtId="49" fontId="15" fillId="14" borderId="5" xfId="0" applyNumberFormat="1" applyFont="1" applyFill="1" applyBorder="1" applyAlignment="1" applyProtection="1">
      <alignment horizontal="center" vertical="top" wrapText="1"/>
      <protection hidden="1"/>
    </xf>
    <xf numFmtId="0" fontId="11" fillId="14" borderId="34" xfId="0" applyFont="1" applyFill="1" applyBorder="1" applyAlignment="1">
      <alignment horizontal="center" vertical="center" wrapText="1" readingOrder="2"/>
    </xf>
    <xf numFmtId="0" fontId="11" fillId="14" borderId="13" xfId="0" applyFont="1" applyFill="1" applyBorder="1" applyAlignment="1">
      <alignment horizontal="center" vertical="center" wrapText="1" readingOrder="2"/>
    </xf>
    <xf numFmtId="49" fontId="11" fillId="12" borderId="7" xfId="0" applyNumberFormat="1" applyFont="1" applyFill="1" applyBorder="1" applyAlignment="1" applyProtection="1">
      <alignment horizontal="center" vertical="top" readingOrder="2"/>
      <protection hidden="1"/>
    </xf>
    <xf numFmtId="49" fontId="11" fillId="12" borderId="38" xfId="0" applyNumberFormat="1" applyFont="1" applyFill="1" applyBorder="1" applyAlignment="1" applyProtection="1">
      <alignment horizontal="center" vertical="top" readingOrder="2"/>
      <protection hidden="1"/>
    </xf>
    <xf numFmtId="49" fontId="11" fillId="12" borderId="22" xfId="0" applyNumberFormat="1" applyFont="1" applyFill="1" applyBorder="1" applyAlignment="1" applyProtection="1">
      <alignment horizontal="center" vertical="top" readingOrder="2"/>
      <protection hidden="1"/>
    </xf>
    <xf numFmtId="0" fontId="6" fillId="15" borderId="26" xfId="0" applyFont="1" applyFill="1" applyBorder="1" applyAlignment="1" applyProtection="1">
      <alignment horizontal="center" vertical="center" wrapText="1" readingOrder="2"/>
      <protection hidden="1"/>
    </xf>
    <xf numFmtId="0" fontId="6" fillId="15" borderId="18" xfId="0" applyFont="1" applyFill="1" applyBorder="1" applyAlignment="1" applyProtection="1">
      <alignment horizontal="center" vertical="center" wrapText="1" readingOrder="2"/>
      <protection hidden="1"/>
    </xf>
    <xf numFmtId="0" fontId="8" fillId="2" borderId="26" xfId="0" applyFont="1" applyFill="1" applyBorder="1" applyAlignment="1">
      <alignment horizontal="right" vertical="top" wrapText="1"/>
    </xf>
    <xf numFmtId="0" fontId="20" fillId="2" borderId="18" xfId="0" applyFont="1" applyFill="1" applyBorder="1" applyAlignment="1">
      <alignment horizontal="right" vertical="top" wrapText="1"/>
    </xf>
    <xf numFmtId="0" fontId="18" fillId="2" borderId="26" xfId="0" applyFont="1" applyFill="1" applyBorder="1" applyAlignment="1">
      <alignment horizontal="center" vertical="center" wrapText="1"/>
    </xf>
    <xf numFmtId="0" fontId="18" fillId="2" borderId="18" xfId="0" applyFont="1" applyFill="1" applyBorder="1" applyAlignment="1">
      <alignment horizontal="center" vertical="center" wrapText="1"/>
    </xf>
    <xf numFmtId="0" fontId="6" fillId="11" borderId="37" xfId="0" applyFont="1" applyFill="1" applyBorder="1" applyAlignment="1" applyProtection="1">
      <alignment horizontal="center" vertical="center" wrapText="1" readingOrder="2"/>
      <protection hidden="1"/>
    </xf>
    <xf numFmtId="0" fontId="6" fillId="11" borderId="15" xfId="0" applyFont="1" applyFill="1" applyBorder="1" applyAlignment="1" applyProtection="1">
      <alignment horizontal="center" vertical="center" wrapText="1" readingOrder="2"/>
      <protection hidden="1"/>
    </xf>
    <xf numFmtId="0" fontId="6" fillId="15" borderId="19" xfId="0" applyFont="1" applyFill="1" applyBorder="1" applyAlignment="1" applyProtection="1">
      <alignment horizontal="center" vertical="center" wrapText="1" readingOrder="2"/>
      <protection hidden="1"/>
    </xf>
    <xf numFmtId="0" fontId="11" fillId="6" borderId="35" xfId="0" applyFont="1" applyFill="1" applyBorder="1" applyAlignment="1" applyProtection="1">
      <alignment horizontal="right" vertical="center" wrapText="1" readingOrder="2"/>
      <protection hidden="1"/>
    </xf>
    <xf numFmtId="0" fontId="11" fillId="6" borderId="40" xfId="0" applyFont="1" applyFill="1" applyBorder="1" applyAlignment="1" applyProtection="1">
      <alignment horizontal="right" vertical="center" wrapText="1" readingOrder="2"/>
      <protection hidden="1"/>
    </xf>
    <xf numFmtId="0" fontId="11" fillId="6" borderId="30" xfId="0" applyFont="1" applyFill="1" applyBorder="1" applyAlignment="1" applyProtection="1">
      <alignment horizontal="right" vertical="center" wrapText="1" readingOrder="2"/>
      <protection hidden="1"/>
    </xf>
    <xf numFmtId="0" fontId="20" fillId="2" borderId="26" xfId="0" applyFont="1" applyFill="1" applyBorder="1" applyAlignment="1">
      <alignment horizontal="center" wrapText="1"/>
    </xf>
    <xf numFmtId="0" fontId="20" fillId="2" borderId="18" xfId="0" applyFont="1" applyFill="1" applyBorder="1" applyAlignment="1">
      <alignment horizontal="center" wrapText="1"/>
    </xf>
    <xf numFmtId="0" fontId="20" fillId="2" borderId="41" xfId="0" applyFont="1" applyFill="1" applyBorder="1" applyAlignment="1">
      <alignment horizontal="center" wrapText="1"/>
    </xf>
    <xf numFmtId="0" fontId="20" fillId="2" borderId="42" xfId="0" applyFont="1" applyFill="1" applyBorder="1" applyAlignment="1">
      <alignment horizontal="center" wrapText="1"/>
    </xf>
    <xf numFmtId="0" fontId="11" fillId="15" borderId="19" xfId="0" applyFont="1" applyFill="1" applyBorder="1" applyAlignment="1">
      <alignment horizontal="center" vertical="center"/>
    </xf>
    <xf numFmtId="0" fontId="20" fillId="2" borderId="28" xfId="0" applyFont="1" applyFill="1" applyBorder="1" applyAlignment="1">
      <alignment horizontal="right" vertical="top" wrapText="1"/>
    </xf>
    <xf numFmtId="0" fontId="20" fillId="2" borderId="25" xfId="0" applyFont="1" applyFill="1" applyBorder="1" applyAlignment="1">
      <alignment horizontal="right" vertical="top" wrapText="1"/>
    </xf>
    <xf numFmtId="0" fontId="6" fillId="11" borderId="10" xfId="0" applyFont="1" applyFill="1" applyBorder="1" applyAlignment="1" applyProtection="1">
      <alignment horizontal="center" vertical="center" wrapText="1" readingOrder="2"/>
      <protection hidden="1"/>
    </xf>
    <xf numFmtId="0" fontId="20" fillId="2" borderId="26" xfId="0" applyFont="1" applyFill="1" applyBorder="1" applyAlignment="1">
      <alignment horizontal="center" vertical="top" wrapText="1"/>
    </xf>
    <xf numFmtId="0" fontId="20" fillId="2" borderId="18" xfId="0" applyFont="1" applyFill="1" applyBorder="1" applyAlignment="1">
      <alignment horizontal="center" vertical="top" wrapText="1"/>
    </xf>
    <xf numFmtId="0" fontId="22" fillId="2" borderId="26" xfId="0" applyFont="1" applyFill="1" applyBorder="1" applyAlignment="1">
      <alignment horizontal="center" vertical="center" wrapText="1"/>
    </xf>
    <xf numFmtId="0" fontId="20" fillId="2" borderId="18" xfId="0" applyFont="1" applyFill="1" applyBorder="1" applyAlignment="1">
      <alignment horizontal="center" vertical="center" wrapText="1"/>
    </xf>
    <xf numFmtId="49" fontId="6" fillId="6" borderId="14" xfId="0" applyNumberFormat="1" applyFont="1" applyFill="1" applyBorder="1" applyAlignment="1" applyProtection="1">
      <alignment horizontal="center" vertical="center" wrapText="1" readingOrder="2"/>
      <protection hidden="1"/>
    </xf>
    <xf numFmtId="0" fontId="6" fillId="6" borderId="17" xfId="0" applyFont="1" applyFill="1" applyBorder="1" applyAlignment="1" applyProtection="1">
      <alignment horizontal="center" vertical="center" wrapText="1" readingOrder="2"/>
      <protection hidden="1"/>
    </xf>
    <xf numFmtId="0" fontId="6" fillId="6" borderId="11" xfId="0" applyFont="1" applyFill="1" applyBorder="1" applyAlignment="1" applyProtection="1">
      <alignment horizontal="center" vertical="center" wrapText="1" readingOrder="2"/>
      <protection hidden="1"/>
    </xf>
    <xf numFmtId="0" fontId="6" fillId="6" borderId="20" xfId="0" applyFont="1" applyFill="1" applyBorder="1" applyAlignment="1" applyProtection="1">
      <alignment horizontal="center" vertical="center" wrapText="1" readingOrder="2"/>
      <protection hidden="1"/>
    </xf>
    <xf numFmtId="0" fontId="6" fillId="6" borderId="16" xfId="0" applyFont="1" applyFill="1" applyBorder="1" applyAlignment="1" applyProtection="1">
      <alignment horizontal="center" vertical="center" wrapText="1" readingOrder="2"/>
      <protection hidden="1"/>
    </xf>
    <xf numFmtId="0" fontId="6" fillId="6" borderId="34" xfId="0" applyFont="1" applyFill="1" applyBorder="1" applyAlignment="1" applyProtection="1">
      <alignment horizontal="center" vertical="center" wrapText="1" readingOrder="2"/>
      <protection hidden="1"/>
    </xf>
    <xf numFmtId="0" fontId="10" fillId="6" borderId="14" xfId="0" applyFont="1" applyFill="1" applyBorder="1" applyAlignment="1" applyProtection="1">
      <alignment horizontal="center" vertical="center" wrapText="1" readingOrder="2"/>
      <protection hidden="1"/>
    </xf>
    <xf numFmtId="0" fontId="10" fillId="6" borderId="36" xfId="0" applyFont="1" applyFill="1" applyBorder="1" applyAlignment="1" applyProtection="1">
      <alignment horizontal="center" vertical="center" wrapText="1" readingOrder="2"/>
      <protection hidden="1"/>
    </xf>
    <xf numFmtId="0" fontId="10" fillId="6" borderId="11" xfId="0" applyFont="1" applyFill="1" applyBorder="1" applyAlignment="1" applyProtection="1">
      <alignment horizontal="center" vertical="center" wrapText="1" readingOrder="2"/>
      <protection hidden="1"/>
    </xf>
    <xf numFmtId="0" fontId="10" fillId="6" borderId="19" xfId="0" applyFont="1" applyFill="1" applyBorder="1" applyAlignment="1" applyProtection="1">
      <alignment horizontal="center" vertical="center" wrapText="1" readingOrder="2"/>
      <protection hidden="1"/>
    </xf>
    <xf numFmtId="0" fontId="6" fillId="6" borderId="14" xfId="0" applyFont="1" applyFill="1" applyBorder="1" applyAlignment="1" applyProtection="1">
      <alignment horizontal="center" vertical="center" wrapText="1" readingOrder="2"/>
      <protection hidden="1"/>
    </xf>
    <xf numFmtId="49" fontId="6" fillId="6" borderId="16" xfId="0" applyNumberFormat="1" applyFont="1" applyFill="1" applyBorder="1" applyAlignment="1" applyProtection="1">
      <alignment horizontal="center" vertical="center" wrapText="1" readingOrder="2"/>
      <protection hidden="1"/>
    </xf>
    <xf numFmtId="0" fontId="11" fillId="9" borderId="1" xfId="0" applyFont="1" applyFill="1" applyBorder="1" applyAlignment="1" applyProtection="1">
      <alignment horizontal="center" vertical="center" wrapText="1"/>
    </xf>
    <xf numFmtId="0" fontId="11" fillId="9" borderId="4" xfId="0" applyFont="1" applyFill="1" applyBorder="1" applyAlignment="1" applyProtection="1">
      <alignment horizontal="center" vertical="center" wrapText="1"/>
    </xf>
    <xf numFmtId="0" fontId="3" fillId="9" borderId="27" xfId="0" applyFont="1" applyFill="1" applyBorder="1" applyAlignment="1" applyProtection="1">
      <alignment horizontal="center"/>
    </xf>
    <xf numFmtId="0" fontId="3" fillId="9" borderId="13" xfId="0" applyFont="1" applyFill="1" applyBorder="1" applyAlignment="1" applyProtection="1">
      <alignment horizontal="center"/>
    </xf>
    <xf numFmtId="9" fontId="16" fillId="8" borderId="35" xfId="0" applyNumberFormat="1" applyFont="1" applyFill="1" applyBorder="1" applyAlignment="1" applyProtection="1">
      <alignment horizontal="center" vertical="center"/>
    </xf>
    <xf numFmtId="9" fontId="16" fillId="8" borderId="30" xfId="0" applyNumberFormat="1" applyFont="1" applyFill="1" applyBorder="1" applyAlignment="1" applyProtection="1">
      <alignment horizontal="center" vertical="center"/>
    </xf>
    <xf numFmtId="0" fontId="0" fillId="0" borderId="39" xfId="0" applyBorder="1" applyAlignment="1" applyProtection="1">
      <alignment horizontal="center"/>
    </xf>
  </cellXfs>
  <cellStyles count="3">
    <cellStyle name="Normal" xfId="0" builtinId="0"/>
    <cellStyle name="Percent" xfId="1" builtinId="5"/>
    <cellStyle name="היפר-קישור" xfId="2" builtinId="8"/>
  </cellStyles>
  <dxfs count="309">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ont>
        <color rgb="FFFF0000"/>
      </font>
      <fill>
        <patternFill>
          <bgColor rgb="FFFFFF00"/>
        </patternFill>
      </fill>
    </dxf>
    <dxf>
      <font>
        <color rgb="FFFFFF00"/>
      </font>
      <fill>
        <patternFill>
          <bgColor rgb="FFFF0000"/>
        </patternFill>
      </fill>
    </dxf>
    <dxf>
      <font>
        <color rgb="FFFFFF00"/>
      </font>
      <fill>
        <patternFill>
          <bgColor rgb="FF92D050"/>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ont>
        <color rgb="FFFF0000"/>
      </font>
      <fill>
        <patternFill>
          <bgColor rgb="FFFFFF00"/>
        </patternFill>
      </fill>
    </dxf>
    <dxf>
      <font>
        <color rgb="FFFFFF00"/>
      </font>
      <fill>
        <patternFill>
          <bgColor rgb="FFFF0000"/>
        </patternFill>
      </fill>
    </dxf>
    <dxf>
      <font>
        <color rgb="FFFFFF00"/>
      </font>
      <fill>
        <patternFill>
          <bgColor rgb="FF92D050"/>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ont>
        <color rgb="FFFF0000"/>
      </font>
      <fill>
        <patternFill>
          <bgColor rgb="FFFFFF00"/>
        </patternFill>
      </fill>
    </dxf>
    <dxf>
      <font>
        <color rgb="FFFFFF00"/>
      </font>
      <fill>
        <patternFill>
          <bgColor rgb="FFFF0000"/>
        </patternFill>
      </fill>
    </dxf>
    <dxf>
      <font>
        <color rgb="FFFFFF00"/>
      </font>
      <fill>
        <patternFill>
          <bgColor rgb="FF92D050"/>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s>
  <tableStyles count="0" defaultTableStyle="TableStyleMedium2" defaultPivotStyle="PivotStyleLight16"/>
  <colors>
    <mruColors>
      <color rgb="FF727E70"/>
      <color rgb="FF879385"/>
      <color rgb="FF47438D"/>
      <color rgb="FF3689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fmlaLink="$D$29" lockText="1" noThreeD="1"/>
</file>

<file path=xl/ctrlProps/ctrlProp10.xml><?xml version="1.0" encoding="utf-8"?>
<formControlPr xmlns="http://schemas.microsoft.com/office/spreadsheetml/2009/9/main" objectType="CheckBox" fmlaLink="$F$30" lockText="1" noThreeD="1"/>
</file>

<file path=xl/ctrlProps/ctrlProp11.xml><?xml version="1.0" encoding="utf-8"?>
<formControlPr xmlns="http://schemas.microsoft.com/office/spreadsheetml/2009/9/main" objectType="CheckBox" fmlaLink="$H$30" lockText="1" noThreeD="1"/>
</file>

<file path=xl/ctrlProps/ctrlProp12.xml><?xml version="1.0" encoding="utf-8"?>
<formControlPr xmlns="http://schemas.microsoft.com/office/spreadsheetml/2009/9/main" objectType="CheckBox" fmlaLink="$J$30" lockText="1" noThreeD="1"/>
</file>

<file path=xl/ctrlProps/ctrlProp13.xml><?xml version="1.0" encoding="utf-8"?>
<formControlPr xmlns="http://schemas.microsoft.com/office/spreadsheetml/2009/9/main" objectType="CheckBox" fmlaLink="$L$30" lockText="1" noThreeD="1"/>
</file>

<file path=xl/ctrlProps/ctrlProp14.xml><?xml version="1.0" encoding="utf-8"?>
<formControlPr xmlns="http://schemas.microsoft.com/office/spreadsheetml/2009/9/main" objectType="CheckBox" fmlaLink="$N$30" lockText="1" noThreeD="1"/>
</file>

<file path=xl/ctrlProps/ctrlProp15.xml><?xml version="1.0" encoding="utf-8"?>
<formControlPr xmlns="http://schemas.microsoft.com/office/spreadsheetml/2009/9/main" objectType="CheckBox" fmlaLink="$P$30" lockText="1" noThreeD="1"/>
</file>

<file path=xl/ctrlProps/ctrlProp16.xml><?xml version="1.0" encoding="utf-8"?>
<formControlPr xmlns="http://schemas.microsoft.com/office/spreadsheetml/2009/9/main" objectType="CheckBox" fmlaLink="$F$31" lockText="1" noThreeD="1"/>
</file>

<file path=xl/ctrlProps/ctrlProp17.xml><?xml version="1.0" encoding="utf-8"?>
<formControlPr xmlns="http://schemas.microsoft.com/office/spreadsheetml/2009/9/main" objectType="CheckBox" fmlaLink="$H$31" lockText="1" noThreeD="1"/>
</file>

<file path=xl/ctrlProps/ctrlProp18.xml><?xml version="1.0" encoding="utf-8"?>
<formControlPr xmlns="http://schemas.microsoft.com/office/spreadsheetml/2009/9/main" objectType="CheckBox" fmlaLink="$J$31" lockText="1" noThreeD="1"/>
</file>

<file path=xl/ctrlProps/ctrlProp19.xml><?xml version="1.0" encoding="utf-8"?>
<formControlPr xmlns="http://schemas.microsoft.com/office/spreadsheetml/2009/9/main" objectType="CheckBox" fmlaLink="$L$31" lockText="1" noThreeD="1"/>
</file>

<file path=xl/ctrlProps/ctrlProp2.xml><?xml version="1.0" encoding="utf-8"?>
<formControlPr xmlns="http://schemas.microsoft.com/office/spreadsheetml/2009/9/main" objectType="CheckBox" fmlaLink="$F$29" lockText="1" noThreeD="1"/>
</file>

<file path=xl/ctrlProps/ctrlProp20.xml><?xml version="1.0" encoding="utf-8"?>
<formControlPr xmlns="http://schemas.microsoft.com/office/spreadsheetml/2009/9/main" objectType="CheckBox" fmlaLink="$N$31" lockText="1" noThreeD="1"/>
</file>

<file path=xl/ctrlProps/ctrlProp21.xml><?xml version="1.0" encoding="utf-8"?>
<formControlPr xmlns="http://schemas.microsoft.com/office/spreadsheetml/2009/9/main" objectType="CheckBox" fmlaLink="$P$31" lockText="1" noThreeD="1"/>
</file>

<file path=xl/ctrlProps/ctrlProp22.xml><?xml version="1.0" encoding="utf-8"?>
<formControlPr xmlns="http://schemas.microsoft.com/office/spreadsheetml/2009/9/main" objectType="CheckBox" fmlaLink="$D$7" lockText="1" noThreeD="1"/>
</file>

<file path=xl/ctrlProps/ctrlProp23.xml><?xml version="1.0" encoding="utf-8"?>
<formControlPr xmlns="http://schemas.microsoft.com/office/spreadsheetml/2009/9/main" objectType="CheckBox" fmlaLink="$D$8" lockText="1" noThreeD="1"/>
</file>

<file path=xl/ctrlProps/ctrlProp24.xml><?xml version="1.0" encoding="utf-8"?>
<formControlPr xmlns="http://schemas.microsoft.com/office/spreadsheetml/2009/9/main" objectType="CheckBox" fmlaLink="$D$9" lockText="1" noThreeD="1"/>
</file>

<file path=xl/ctrlProps/ctrlProp25.xml><?xml version="1.0" encoding="utf-8"?>
<formControlPr xmlns="http://schemas.microsoft.com/office/spreadsheetml/2009/9/main" objectType="CheckBox" fmlaLink="$F$7" lockText="1" noThreeD="1"/>
</file>

<file path=xl/ctrlProps/ctrlProp26.xml><?xml version="1.0" encoding="utf-8"?>
<formControlPr xmlns="http://schemas.microsoft.com/office/spreadsheetml/2009/9/main" objectType="CheckBox" fmlaLink="$F$8" lockText="1" noThreeD="1"/>
</file>

<file path=xl/ctrlProps/ctrlProp27.xml><?xml version="1.0" encoding="utf-8"?>
<formControlPr xmlns="http://schemas.microsoft.com/office/spreadsheetml/2009/9/main" objectType="CheckBox" fmlaLink="$F$9" lockText="1" noThreeD="1"/>
</file>

<file path=xl/ctrlProps/ctrlProp28.xml><?xml version="1.0" encoding="utf-8"?>
<formControlPr xmlns="http://schemas.microsoft.com/office/spreadsheetml/2009/9/main" objectType="CheckBox" fmlaLink="$H$7" lockText="1" noThreeD="1"/>
</file>

<file path=xl/ctrlProps/ctrlProp29.xml><?xml version="1.0" encoding="utf-8"?>
<formControlPr xmlns="http://schemas.microsoft.com/office/spreadsheetml/2009/9/main" objectType="CheckBox" fmlaLink="$H$8" lockText="1" noThreeD="1"/>
</file>

<file path=xl/ctrlProps/ctrlProp3.xml><?xml version="1.0" encoding="utf-8"?>
<formControlPr xmlns="http://schemas.microsoft.com/office/spreadsheetml/2009/9/main" objectType="CheckBox" fmlaLink="$H$29" lockText="1" noThreeD="1"/>
</file>

<file path=xl/ctrlProps/ctrlProp30.xml><?xml version="1.0" encoding="utf-8"?>
<formControlPr xmlns="http://schemas.microsoft.com/office/spreadsheetml/2009/9/main" objectType="CheckBox" fmlaLink="$H$9" lockText="1" noThreeD="1"/>
</file>

<file path=xl/ctrlProps/ctrlProp31.xml><?xml version="1.0" encoding="utf-8"?>
<formControlPr xmlns="http://schemas.microsoft.com/office/spreadsheetml/2009/9/main" objectType="CheckBox" fmlaLink="$J$7" lockText="1" noThreeD="1"/>
</file>

<file path=xl/ctrlProps/ctrlProp32.xml><?xml version="1.0" encoding="utf-8"?>
<formControlPr xmlns="http://schemas.microsoft.com/office/spreadsheetml/2009/9/main" objectType="CheckBox" fmlaLink="$J$8" lockText="1" noThreeD="1"/>
</file>

<file path=xl/ctrlProps/ctrlProp33.xml><?xml version="1.0" encoding="utf-8"?>
<formControlPr xmlns="http://schemas.microsoft.com/office/spreadsheetml/2009/9/main" objectType="CheckBox" fmlaLink="$J$9" lockText="1" noThreeD="1"/>
</file>

<file path=xl/ctrlProps/ctrlProp34.xml><?xml version="1.0" encoding="utf-8"?>
<formControlPr xmlns="http://schemas.microsoft.com/office/spreadsheetml/2009/9/main" objectType="CheckBox" fmlaLink="$L$7" lockText="1" noThreeD="1"/>
</file>

<file path=xl/ctrlProps/ctrlProp35.xml><?xml version="1.0" encoding="utf-8"?>
<formControlPr xmlns="http://schemas.microsoft.com/office/spreadsheetml/2009/9/main" objectType="CheckBox" fmlaLink="$L$8" lockText="1" noThreeD="1"/>
</file>

<file path=xl/ctrlProps/ctrlProp36.xml><?xml version="1.0" encoding="utf-8"?>
<formControlPr xmlns="http://schemas.microsoft.com/office/spreadsheetml/2009/9/main" objectType="CheckBox" fmlaLink="$L$9" lockText="1" noThreeD="1"/>
</file>

<file path=xl/ctrlProps/ctrlProp37.xml><?xml version="1.0" encoding="utf-8"?>
<formControlPr xmlns="http://schemas.microsoft.com/office/spreadsheetml/2009/9/main" objectType="CheckBox" fmlaLink="$N$7" lockText="1" noThreeD="1"/>
</file>

<file path=xl/ctrlProps/ctrlProp38.xml><?xml version="1.0" encoding="utf-8"?>
<formControlPr xmlns="http://schemas.microsoft.com/office/spreadsheetml/2009/9/main" objectType="CheckBox" fmlaLink="$N$8" lockText="1" noThreeD="1"/>
</file>

<file path=xl/ctrlProps/ctrlProp39.xml><?xml version="1.0" encoding="utf-8"?>
<formControlPr xmlns="http://schemas.microsoft.com/office/spreadsheetml/2009/9/main" objectType="CheckBox" fmlaLink="$N$9" lockText="1" noThreeD="1"/>
</file>

<file path=xl/ctrlProps/ctrlProp4.xml><?xml version="1.0" encoding="utf-8"?>
<formControlPr xmlns="http://schemas.microsoft.com/office/spreadsheetml/2009/9/main" objectType="CheckBox" fmlaLink="$J$29" lockText="1" noThreeD="1"/>
</file>

<file path=xl/ctrlProps/ctrlProp40.xml><?xml version="1.0" encoding="utf-8"?>
<formControlPr xmlns="http://schemas.microsoft.com/office/spreadsheetml/2009/9/main" objectType="CheckBox" fmlaLink="$P$7" lockText="1" noThreeD="1"/>
</file>

<file path=xl/ctrlProps/ctrlProp41.xml><?xml version="1.0" encoding="utf-8"?>
<formControlPr xmlns="http://schemas.microsoft.com/office/spreadsheetml/2009/9/main" objectType="CheckBox" fmlaLink="$P$8" lockText="1" noThreeD="1"/>
</file>

<file path=xl/ctrlProps/ctrlProp42.xml><?xml version="1.0" encoding="utf-8"?>
<formControlPr xmlns="http://schemas.microsoft.com/office/spreadsheetml/2009/9/main" objectType="CheckBox" fmlaLink="$P$9" lockText="1" noThreeD="1"/>
</file>

<file path=xl/ctrlProps/ctrlProp43.xml><?xml version="1.0" encoding="utf-8"?>
<formControlPr xmlns="http://schemas.microsoft.com/office/spreadsheetml/2009/9/main" objectType="CheckBox" fmlaLink="$D$14" lockText="1" noThreeD="1"/>
</file>

<file path=xl/ctrlProps/ctrlProp44.xml><?xml version="1.0" encoding="utf-8"?>
<formControlPr xmlns="http://schemas.microsoft.com/office/spreadsheetml/2009/9/main" objectType="CheckBox" fmlaLink="$D$15" lockText="1" noThreeD="1"/>
</file>

<file path=xl/ctrlProps/ctrlProp45.xml><?xml version="1.0" encoding="utf-8"?>
<formControlPr xmlns="http://schemas.microsoft.com/office/spreadsheetml/2009/9/main" objectType="CheckBox" fmlaLink="$F$14" lockText="1" noThreeD="1"/>
</file>

<file path=xl/ctrlProps/ctrlProp46.xml><?xml version="1.0" encoding="utf-8"?>
<formControlPr xmlns="http://schemas.microsoft.com/office/spreadsheetml/2009/9/main" objectType="CheckBox" fmlaLink="$F$15" lockText="1" noThreeD="1"/>
</file>

<file path=xl/ctrlProps/ctrlProp47.xml><?xml version="1.0" encoding="utf-8"?>
<formControlPr xmlns="http://schemas.microsoft.com/office/spreadsheetml/2009/9/main" objectType="CheckBox" fmlaLink="$H$14" lockText="1" noThreeD="1"/>
</file>

<file path=xl/ctrlProps/ctrlProp48.xml><?xml version="1.0" encoding="utf-8"?>
<formControlPr xmlns="http://schemas.microsoft.com/office/spreadsheetml/2009/9/main" objectType="CheckBox" fmlaLink="$H$15" lockText="1" noThreeD="1"/>
</file>

<file path=xl/ctrlProps/ctrlProp49.xml><?xml version="1.0" encoding="utf-8"?>
<formControlPr xmlns="http://schemas.microsoft.com/office/spreadsheetml/2009/9/main" objectType="CheckBox" fmlaLink="$J$14" lockText="1" noThreeD="1"/>
</file>

<file path=xl/ctrlProps/ctrlProp5.xml><?xml version="1.0" encoding="utf-8"?>
<formControlPr xmlns="http://schemas.microsoft.com/office/spreadsheetml/2009/9/main" objectType="CheckBox" fmlaLink="$L$29" lockText="1" noThreeD="1"/>
</file>

<file path=xl/ctrlProps/ctrlProp50.xml><?xml version="1.0" encoding="utf-8"?>
<formControlPr xmlns="http://schemas.microsoft.com/office/spreadsheetml/2009/9/main" objectType="CheckBox" fmlaLink="$J$15" lockText="1" noThreeD="1"/>
</file>

<file path=xl/ctrlProps/ctrlProp51.xml><?xml version="1.0" encoding="utf-8"?>
<formControlPr xmlns="http://schemas.microsoft.com/office/spreadsheetml/2009/9/main" objectType="CheckBox" fmlaLink="$L$14" lockText="1" noThreeD="1"/>
</file>

<file path=xl/ctrlProps/ctrlProp52.xml><?xml version="1.0" encoding="utf-8"?>
<formControlPr xmlns="http://schemas.microsoft.com/office/spreadsheetml/2009/9/main" objectType="CheckBox" fmlaLink="$L$15" lockText="1" noThreeD="1"/>
</file>

<file path=xl/ctrlProps/ctrlProp53.xml><?xml version="1.0" encoding="utf-8"?>
<formControlPr xmlns="http://schemas.microsoft.com/office/spreadsheetml/2009/9/main" objectType="CheckBox" fmlaLink="$N$14" lockText="1" noThreeD="1"/>
</file>

<file path=xl/ctrlProps/ctrlProp54.xml><?xml version="1.0" encoding="utf-8"?>
<formControlPr xmlns="http://schemas.microsoft.com/office/spreadsheetml/2009/9/main" objectType="CheckBox" fmlaLink="$N$15" lockText="1" noThreeD="1"/>
</file>

<file path=xl/ctrlProps/ctrlProp55.xml><?xml version="1.0" encoding="utf-8"?>
<formControlPr xmlns="http://schemas.microsoft.com/office/spreadsheetml/2009/9/main" objectType="CheckBox" fmlaLink="$P$14" lockText="1" noThreeD="1"/>
</file>

<file path=xl/ctrlProps/ctrlProp56.xml><?xml version="1.0" encoding="utf-8"?>
<formControlPr xmlns="http://schemas.microsoft.com/office/spreadsheetml/2009/9/main" objectType="CheckBox" fmlaLink="$P$15" lockText="1" noThreeD="1"/>
</file>

<file path=xl/ctrlProps/ctrlProp57.xml><?xml version="1.0" encoding="utf-8"?>
<formControlPr xmlns="http://schemas.microsoft.com/office/spreadsheetml/2009/9/main" objectType="CheckBox" fmlaLink="$D$21" lockText="1" noThreeD="1"/>
</file>

<file path=xl/ctrlProps/ctrlProp58.xml><?xml version="1.0" encoding="utf-8"?>
<formControlPr xmlns="http://schemas.microsoft.com/office/spreadsheetml/2009/9/main" objectType="CheckBox" fmlaLink="$D$22" lockText="1" noThreeD="1"/>
</file>

<file path=xl/ctrlProps/ctrlProp59.xml><?xml version="1.0" encoding="utf-8"?>
<formControlPr xmlns="http://schemas.microsoft.com/office/spreadsheetml/2009/9/main" objectType="CheckBox" fmlaLink="$F$21" lockText="1" noThreeD="1"/>
</file>

<file path=xl/ctrlProps/ctrlProp6.xml><?xml version="1.0" encoding="utf-8"?>
<formControlPr xmlns="http://schemas.microsoft.com/office/spreadsheetml/2009/9/main" objectType="CheckBox" fmlaLink="$N$29" lockText="1" noThreeD="1"/>
</file>

<file path=xl/ctrlProps/ctrlProp60.xml><?xml version="1.0" encoding="utf-8"?>
<formControlPr xmlns="http://schemas.microsoft.com/office/spreadsheetml/2009/9/main" objectType="CheckBox" fmlaLink="$H$21" lockText="1" noThreeD="1"/>
</file>

<file path=xl/ctrlProps/ctrlProp61.xml><?xml version="1.0" encoding="utf-8"?>
<formControlPr xmlns="http://schemas.microsoft.com/office/spreadsheetml/2009/9/main" objectType="CheckBox" fmlaLink="$J$21" lockText="1" noThreeD="1"/>
</file>

<file path=xl/ctrlProps/ctrlProp62.xml><?xml version="1.0" encoding="utf-8"?>
<formControlPr xmlns="http://schemas.microsoft.com/office/spreadsheetml/2009/9/main" objectType="CheckBox" fmlaLink="$L$21" lockText="1" noThreeD="1"/>
</file>

<file path=xl/ctrlProps/ctrlProp63.xml><?xml version="1.0" encoding="utf-8"?>
<formControlPr xmlns="http://schemas.microsoft.com/office/spreadsheetml/2009/9/main" objectType="CheckBox" fmlaLink="$N$21" lockText="1" noThreeD="1"/>
</file>

<file path=xl/ctrlProps/ctrlProp64.xml><?xml version="1.0" encoding="utf-8"?>
<formControlPr xmlns="http://schemas.microsoft.com/office/spreadsheetml/2009/9/main" objectType="CheckBox" fmlaLink="$P$21" lockText="1" noThreeD="1"/>
</file>

<file path=xl/ctrlProps/ctrlProp65.xml><?xml version="1.0" encoding="utf-8"?>
<formControlPr xmlns="http://schemas.microsoft.com/office/spreadsheetml/2009/9/main" objectType="CheckBox" fmlaLink="$F$22" lockText="1" noThreeD="1"/>
</file>

<file path=xl/ctrlProps/ctrlProp66.xml><?xml version="1.0" encoding="utf-8"?>
<formControlPr xmlns="http://schemas.microsoft.com/office/spreadsheetml/2009/9/main" objectType="CheckBox" fmlaLink="$H$22" lockText="1" noThreeD="1"/>
</file>

<file path=xl/ctrlProps/ctrlProp67.xml><?xml version="1.0" encoding="utf-8"?>
<formControlPr xmlns="http://schemas.microsoft.com/office/spreadsheetml/2009/9/main" objectType="CheckBox" fmlaLink="$J$22" lockText="1" noThreeD="1"/>
</file>

<file path=xl/ctrlProps/ctrlProp68.xml><?xml version="1.0" encoding="utf-8"?>
<formControlPr xmlns="http://schemas.microsoft.com/office/spreadsheetml/2009/9/main" objectType="CheckBox" fmlaLink="$L$22" lockText="1" noThreeD="1"/>
</file>

<file path=xl/ctrlProps/ctrlProp69.xml><?xml version="1.0" encoding="utf-8"?>
<formControlPr xmlns="http://schemas.microsoft.com/office/spreadsheetml/2009/9/main" objectType="CheckBox" fmlaLink="$N$22" lockText="1" noThreeD="1"/>
</file>

<file path=xl/ctrlProps/ctrlProp7.xml><?xml version="1.0" encoding="utf-8"?>
<formControlPr xmlns="http://schemas.microsoft.com/office/spreadsheetml/2009/9/main" objectType="CheckBox" fmlaLink="$P$29" lockText="1" noThreeD="1"/>
</file>

<file path=xl/ctrlProps/ctrlProp70.xml><?xml version="1.0" encoding="utf-8"?>
<formControlPr xmlns="http://schemas.microsoft.com/office/spreadsheetml/2009/9/main" objectType="CheckBox" fmlaLink="$P$22" lockText="1" noThreeD="1"/>
</file>

<file path=xl/ctrlProps/ctrlProp8.xml><?xml version="1.0" encoding="utf-8"?>
<formControlPr xmlns="http://schemas.microsoft.com/office/spreadsheetml/2009/9/main" objectType="CheckBox" fmlaLink="$D$30" lockText="1" noThreeD="1"/>
</file>

<file path=xl/ctrlProps/ctrlProp9.xml><?xml version="1.0" encoding="utf-8"?>
<formControlPr xmlns="http://schemas.microsoft.com/office/spreadsheetml/2009/9/main" objectType="CheckBox" fmlaLink="$D$31"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28</xdr:row>
          <xdr:rowOff>47625</xdr:rowOff>
        </xdr:from>
        <xdr:to>
          <xdr:col>3</xdr:col>
          <xdr:colOff>400050</xdr:colOff>
          <xdr:row>29</xdr:row>
          <xdr:rowOff>114300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28</xdr:row>
          <xdr:rowOff>47625</xdr:rowOff>
        </xdr:from>
        <xdr:to>
          <xdr:col>5</xdr:col>
          <xdr:colOff>400050</xdr:colOff>
          <xdr:row>29</xdr:row>
          <xdr:rowOff>114300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28</xdr:row>
          <xdr:rowOff>47625</xdr:rowOff>
        </xdr:from>
        <xdr:to>
          <xdr:col>7</xdr:col>
          <xdr:colOff>400050</xdr:colOff>
          <xdr:row>29</xdr:row>
          <xdr:rowOff>114300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28</xdr:row>
          <xdr:rowOff>47625</xdr:rowOff>
        </xdr:from>
        <xdr:to>
          <xdr:col>9</xdr:col>
          <xdr:colOff>400050</xdr:colOff>
          <xdr:row>29</xdr:row>
          <xdr:rowOff>114300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28</xdr:row>
          <xdr:rowOff>47625</xdr:rowOff>
        </xdr:from>
        <xdr:to>
          <xdr:col>11</xdr:col>
          <xdr:colOff>400050</xdr:colOff>
          <xdr:row>29</xdr:row>
          <xdr:rowOff>114300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28</xdr:row>
          <xdr:rowOff>47625</xdr:rowOff>
        </xdr:from>
        <xdr:to>
          <xdr:col>13</xdr:col>
          <xdr:colOff>400050</xdr:colOff>
          <xdr:row>29</xdr:row>
          <xdr:rowOff>114300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28</xdr:row>
          <xdr:rowOff>47625</xdr:rowOff>
        </xdr:from>
        <xdr:to>
          <xdr:col>15</xdr:col>
          <xdr:colOff>400050</xdr:colOff>
          <xdr:row>29</xdr:row>
          <xdr:rowOff>114300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29</xdr:row>
          <xdr:rowOff>47625</xdr:rowOff>
        </xdr:from>
        <xdr:to>
          <xdr:col>3</xdr:col>
          <xdr:colOff>400050</xdr:colOff>
          <xdr:row>30</xdr:row>
          <xdr:rowOff>114300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30</xdr:row>
          <xdr:rowOff>47625</xdr:rowOff>
        </xdr:from>
        <xdr:to>
          <xdr:col>3</xdr:col>
          <xdr:colOff>400050</xdr:colOff>
          <xdr:row>31</xdr:row>
          <xdr:rowOff>114300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29</xdr:row>
          <xdr:rowOff>47625</xdr:rowOff>
        </xdr:from>
        <xdr:to>
          <xdr:col>5</xdr:col>
          <xdr:colOff>400050</xdr:colOff>
          <xdr:row>30</xdr:row>
          <xdr:rowOff>114300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29</xdr:row>
          <xdr:rowOff>47625</xdr:rowOff>
        </xdr:from>
        <xdr:to>
          <xdr:col>7</xdr:col>
          <xdr:colOff>400050</xdr:colOff>
          <xdr:row>30</xdr:row>
          <xdr:rowOff>114300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29</xdr:row>
          <xdr:rowOff>47625</xdr:rowOff>
        </xdr:from>
        <xdr:to>
          <xdr:col>9</xdr:col>
          <xdr:colOff>400050</xdr:colOff>
          <xdr:row>30</xdr:row>
          <xdr:rowOff>114300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29</xdr:row>
          <xdr:rowOff>47625</xdr:rowOff>
        </xdr:from>
        <xdr:to>
          <xdr:col>11</xdr:col>
          <xdr:colOff>400050</xdr:colOff>
          <xdr:row>30</xdr:row>
          <xdr:rowOff>114300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29</xdr:row>
          <xdr:rowOff>47625</xdr:rowOff>
        </xdr:from>
        <xdr:to>
          <xdr:col>13</xdr:col>
          <xdr:colOff>400050</xdr:colOff>
          <xdr:row>30</xdr:row>
          <xdr:rowOff>114300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29</xdr:row>
          <xdr:rowOff>47625</xdr:rowOff>
        </xdr:from>
        <xdr:to>
          <xdr:col>15</xdr:col>
          <xdr:colOff>400050</xdr:colOff>
          <xdr:row>30</xdr:row>
          <xdr:rowOff>114300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30</xdr:row>
          <xdr:rowOff>47625</xdr:rowOff>
        </xdr:from>
        <xdr:to>
          <xdr:col>5</xdr:col>
          <xdr:colOff>400050</xdr:colOff>
          <xdr:row>31</xdr:row>
          <xdr:rowOff>114300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30</xdr:row>
          <xdr:rowOff>47625</xdr:rowOff>
        </xdr:from>
        <xdr:to>
          <xdr:col>7</xdr:col>
          <xdr:colOff>400050</xdr:colOff>
          <xdr:row>31</xdr:row>
          <xdr:rowOff>114300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30</xdr:row>
          <xdr:rowOff>47625</xdr:rowOff>
        </xdr:from>
        <xdr:to>
          <xdr:col>9</xdr:col>
          <xdr:colOff>400050</xdr:colOff>
          <xdr:row>31</xdr:row>
          <xdr:rowOff>114300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30</xdr:row>
          <xdr:rowOff>47625</xdr:rowOff>
        </xdr:from>
        <xdr:to>
          <xdr:col>11</xdr:col>
          <xdr:colOff>400050</xdr:colOff>
          <xdr:row>31</xdr:row>
          <xdr:rowOff>114300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30</xdr:row>
          <xdr:rowOff>47625</xdr:rowOff>
        </xdr:from>
        <xdr:to>
          <xdr:col>13</xdr:col>
          <xdr:colOff>400050</xdr:colOff>
          <xdr:row>31</xdr:row>
          <xdr:rowOff>114300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30</xdr:row>
          <xdr:rowOff>47625</xdr:rowOff>
        </xdr:from>
        <xdr:to>
          <xdr:col>15</xdr:col>
          <xdr:colOff>400050</xdr:colOff>
          <xdr:row>31</xdr:row>
          <xdr:rowOff>114300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6</xdr:row>
          <xdr:rowOff>57150</xdr:rowOff>
        </xdr:from>
        <xdr:to>
          <xdr:col>4</xdr:col>
          <xdr:colOff>342900</xdr:colOff>
          <xdr:row>6</xdr:row>
          <xdr:rowOff>314325</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7</xdr:row>
          <xdr:rowOff>57150</xdr:rowOff>
        </xdr:from>
        <xdr:to>
          <xdr:col>3</xdr:col>
          <xdr:colOff>523875</xdr:colOff>
          <xdr:row>7</xdr:row>
          <xdr:rowOff>381000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8</xdr:row>
          <xdr:rowOff>66675</xdr:rowOff>
        </xdr:from>
        <xdr:to>
          <xdr:col>3</xdr:col>
          <xdr:colOff>476250</xdr:colOff>
          <xdr:row>8</xdr:row>
          <xdr:rowOff>314325</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6</xdr:row>
          <xdr:rowOff>66675</xdr:rowOff>
        </xdr:from>
        <xdr:to>
          <xdr:col>5</xdr:col>
          <xdr:colOff>533400</xdr:colOff>
          <xdr:row>6</xdr:row>
          <xdr:rowOff>342900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7</xdr:row>
          <xdr:rowOff>66675</xdr:rowOff>
        </xdr:from>
        <xdr:to>
          <xdr:col>5</xdr:col>
          <xdr:colOff>533400</xdr:colOff>
          <xdr:row>7</xdr:row>
          <xdr:rowOff>342900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8</xdr:row>
          <xdr:rowOff>66675</xdr:rowOff>
        </xdr:from>
        <xdr:to>
          <xdr:col>5</xdr:col>
          <xdr:colOff>533400</xdr:colOff>
          <xdr:row>8</xdr:row>
          <xdr:rowOff>342900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6</xdr:row>
          <xdr:rowOff>66675</xdr:rowOff>
        </xdr:from>
        <xdr:to>
          <xdr:col>7</xdr:col>
          <xdr:colOff>533400</xdr:colOff>
          <xdr:row>6</xdr:row>
          <xdr:rowOff>342900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7</xdr:row>
          <xdr:rowOff>66675</xdr:rowOff>
        </xdr:from>
        <xdr:to>
          <xdr:col>7</xdr:col>
          <xdr:colOff>533400</xdr:colOff>
          <xdr:row>7</xdr:row>
          <xdr:rowOff>342900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8</xdr:row>
          <xdr:rowOff>66675</xdr:rowOff>
        </xdr:from>
        <xdr:to>
          <xdr:col>7</xdr:col>
          <xdr:colOff>533400</xdr:colOff>
          <xdr:row>8</xdr:row>
          <xdr:rowOff>342900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247650</xdr:colOff>
          <xdr:row>6</xdr:row>
          <xdr:rowOff>66675</xdr:rowOff>
        </xdr:from>
        <xdr:to>
          <xdr:col>9</xdr:col>
          <xdr:colOff>533400</xdr:colOff>
          <xdr:row>6</xdr:row>
          <xdr:rowOff>342900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247650</xdr:colOff>
          <xdr:row>7</xdr:row>
          <xdr:rowOff>66675</xdr:rowOff>
        </xdr:from>
        <xdr:to>
          <xdr:col>9</xdr:col>
          <xdr:colOff>533400</xdr:colOff>
          <xdr:row>7</xdr:row>
          <xdr:rowOff>342900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247650</xdr:colOff>
          <xdr:row>8</xdr:row>
          <xdr:rowOff>66675</xdr:rowOff>
        </xdr:from>
        <xdr:to>
          <xdr:col>9</xdr:col>
          <xdr:colOff>533400</xdr:colOff>
          <xdr:row>8</xdr:row>
          <xdr:rowOff>342900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6</xdr:row>
          <xdr:rowOff>66675</xdr:rowOff>
        </xdr:from>
        <xdr:to>
          <xdr:col>11</xdr:col>
          <xdr:colOff>533400</xdr:colOff>
          <xdr:row>6</xdr:row>
          <xdr:rowOff>342900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7</xdr:row>
          <xdr:rowOff>66675</xdr:rowOff>
        </xdr:from>
        <xdr:to>
          <xdr:col>11</xdr:col>
          <xdr:colOff>533400</xdr:colOff>
          <xdr:row>7</xdr:row>
          <xdr:rowOff>342900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1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8</xdr:row>
          <xdr:rowOff>66675</xdr:rowOff>
        </xdr:from>
        <xdr:to>
          <xdr:col>11</xdr:col>
          <xdr:colOff>533400</xdr:colOff>
          <xdr:row>8</xdr:row>
          <xdr:rowOff>342900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247650</xdr:colOff>
          <xdr:row>6</xdr:row>
          <xdr:rowOff>66675</xdr:rowOff>
        </xdr:from>
        <xdr:to>
          <xdr:col>13</xdr:col>
          <xdr:colOff>533400</xdr:colOff>
          <xdr:row>6</xdr:row>
          <xdr:rowOff>342900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247650</xdr:colOff>
          <xdr:row>7</xdr:row>
          <xdr:rowOff>66675</xdr:rowOff>
        </xdr:from>
        <xdr:to>
          <xdr:col>13</xdr:col>
          <xdr:colOff>533400</xdr:colOff>
          <xdr:row>7</xdr:row>
          <xdr:rowOff>342900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1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247650</xdr:colOff>
          <xdr:row>8</xdr:row>
          <xdr:rowOff>66675</xdr:rowOff>
        </xdr:from>
        <xdr:to>
          <xdr:col>13</xdr:col>
          <xdr:colOff>533400</xdr:colOff>
          <xdr:row>8</xdr:row>
          <xdr:rowOff>342900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1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247650</xdr:colOff>
          <xdr:row>6</xdr:row>
          <xdr:rowOff>66675</xdr:rowOff>
        </xdr:from>
        <xdr:to>
          <xdr:col>15</xdr:col>
          <xdr:colOff>533400</xdr:colOff>
          <xdr:row>6</xdr:row>
          <xdr:rowOff>342900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1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247650</xdr:colOff>
          <xdr:row>7</xdr:row>
          <xdr:rowOff>66675</xdr:rowOff>
        </xdr:from>
        <xdr:to>
          <xdr:col>15</xdr:col>
          <xdr:colOff>533400</xdr:colOff>
          <xdr:row>7</xdr:row>
          <xdr:rowOff>342900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1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247650</xdr:colOff>
          <xdr:row>8</xdr:row>
          <xdr:rowOff>66675</xdr:rowOff>
        </xdr:from>
        <xdr:to>
          <xdr:col>15</xdr:col>
          <xdr:colOff>533400</xdr:colOff>
          <xdr:row>8</xdr:row>
          <xdr:rowOff>342900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1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13</xdr:row>
          <xdr:rowOff>57150</xdr:rowOff>
        </xdr:from>
        <xdr:to>
          <xdr:col>3</xdr:col>
          <xdr:colOff>523875</xdr:colOff>
          <xdr:row>13</xdr:row>
          <xdr:rowOff>381000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1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14</xdr:row>
          <xdr:rowOff>66675</xdr:rowOff>
        </xdr:from>
        <xdr:to>
          <xdr:col>3</xdr:col>
          <xdr:colOff>476250</xdr:colOff>
          <xdr:row>14</xdr:row>
          <xdr:rowOff>314325</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1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13</xdr:row>
          <xdr:rowOff>66675</xdr:rowOff>
        </xdr:from>
        <xdr:to>
          <xdr:col>5</xdr:col>
          <xdr:colOff>533400</xdr:colOff>
          <xdr:row>13</xdr:row>
          <xdr:rowOff>342900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1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14</xdr:row>
          <xdr:rowOff>66675</xdr:rowOff>
        </xdr:from>
        <xdr:to>
          <xdr:col>5</xdr:col>
          <xdr:colOff>533400</xdr:colOff>
          <xdr:row>15</xdr:row>
          <xdr:rowOff>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1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13</xdr:row>
          <xdr:rowOff>66675</xdr:rowOff>
        </xdr:from>
        <xdr:to>
          <xdr:col>7</xdr:col>
          <xdr:colOff>533400</xdr:colOff>
          <xdr:row>13</xdr:row>
          <xdr:rowOff>342900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1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14</xdr:row>
          <xdr:rowOff>66675</xdr:rowOff>
        </xdr:from>
        <xdr:to>
          <xdr:col>7</xdr:col>
          <xdr:colOff>533400</xdr:colOff>
          <xdr:row>15</xdr:row>
          <xdr:rowOff>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1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247650</xdr:colOff>
          <xdr:row>13</xdr:row>
          <xdr:rowOff>66675</xdr:rowOff>
        </xdr:from>
        <xdr:to>
          <xdr:col>9</xdr:col>
          <xdr:colOff>533400</xdr:colOff>
          <xdr:row>13</xdr:row>
          <xdr:rowOff>342900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1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247650</xdr:colOff>
          <xdr:row>14</xdr:row>
          <xdr:rowOff>66675</xdr:rowOff>
        </xdr:from>
        <xdr:to>
          <xdr:col>9</xdr:col>
          <xdr:colOff>533400</xdr:colOff>
          <xdr:row>15</xdr:row>
          <xdr:rowOff>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1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13</xdr:row>
          <xdr:rowOff>66675</xdr:rowOff>
        </xdr:from>
        <xdr:to>
          <xdr:col>11</xdr:col>
          <xdr:colOff>533400</xdr:colOff>
          <xdr:row>13</xdr:row>
          <xdr:rowOff>342900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1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14</xdr:row>
          <xdr:rowOff>66675</xdr:rowOff>
        </xdr:from>
        <xdr:to>
          <xdr:col>11</xdr:col>
          <xdr:colOff>533400</xdr:colOff>
          <xdr:row>15</xdr:row>
          <xdr:rowOff>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1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247650</xdr:colOff>
          <xdr:row>13</xdr:row>
          <xdr:rowOff>66675</xdr:rowOff>
        </xdr:from>
        <xdr:to>
          <xdr:col>13</xdr:col>
          <xdr:colOff>533400</xdr:colOff>
          <xdr:row>13</xdr:row>
          <xdr:rowOff>342900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1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247650</xdr:colOff>
          <xdr:row>14</xdr:row>
          <xdr:rowOff>66675</xdr:rowOff>
        </xdr:from>
        <xdr:to>
          <xdr:col>13</xdr:col>
          <xdr:colOff>533400</xdr:colOff>
          <xdr:row>15</xdr:row>
          <xdr:rowOff>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1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247650</xdr:colOff>
          <xdr:row>13</xdr:row>
          <xdr:rowOff>66675</xdr:rowOff>
        </xdr:from>
        <xdr:to>
          <xdr:col>15</xdr:col>
          <xdr:colOff>533400</xdr:colOff>
          <xdr:row>13</xdr:row>
          <xdr:rowOff>342900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1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247650</xdr:colOff>
          <xdr:row>14</xdr:row>
          <xdr:rowOff>66675</xdr:rowOff>
        </xdr:from>
        <xdr:to>
          <xdr:col>15</xdr:col>
          <xdr:colOff>533400</xdr:colOff>
          <xdr:row>15</xdr:row>
          <xdr:rowOff>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1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20</xdr:row>
          <xdr:rowOff>266700</xdr:rowOff>
        </xdr:from>
        <xdr:to>
          <xdr:col>3</xdr:col>
          <xdr:colOff>466725</xdr:colOff>
          <xdr:row>22</xdr:row>
          <xdr:rowOff>19050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1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21</xdr:row>
          <xdr:rowOff>161925</xdr:rowOff>
        </xdr:from>
        <xdr:to>
          <xdr:col>3</xdr:col>
          <xdr:colOff>476250</xdr:colOff>
          <xdr:row>23</xdr:row>
          <xdr:rowOff>57150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1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20</xdr:row>
          <xdr:rowOff>266700</xdr:rowOff>
        </xdr:from>
        <xdr:to>
          <xdr:col>5</xdr:col>
          <xdr:colOff>466725</xdr:colOff>
          <xdr:row>22</xdr:row>
          <xdr:rowOff>19050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1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20</xdr:row>
          <xdr:rowOff>266700</xdr:rowOff>
        </xdr:from>
        <xdr:to>
          <xdr:col>7</xdr:col>
          <xdr:colOff>466725</xdr:colOff>
          <xdr:row>22</xdr:row>
          <xdr:rowOff>19050</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1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20</xdr:row>
          <xdr:rowOff>266700</xdr:rowOff>
        </xdr:from>
        <xdr:to>
          <xdr:col>9</xdr:col>
          <xdr:colOff>466725</xdr:colOff>
          <xdr:row>22</xdr:row>
          <xdr:rowOff>19050</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1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123825</xdr:colOff>
          <xdr:row>20</xdr:row>
          <xdr:rowOff>266700</xdr:rowOff>
        </xdr:from>
        <xdr:to>
          <xdr:col>11</xdr:col>
          <xdr:colOff>466725</xdr:colOff>
          <xdr:row>22</xdr:row>
          <xdr:rowOff>19050</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1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123825</xdr:colOff>
          <xdr:row>20</xdr:row>
          <xdr:rowOff>266700</xdr:rowOff>
        </xdr:from>
        <xdr:to>
          <xdr:col>13</xdr:col>
          <xdr:colOff>466725</xdr:colOff>
          <xdr:row>22</xdr:row>
          <xdr:rowOff>19050</xdr:rowOff>
        </xdr:to>
        <xdr:sp macro="" textlink="">
          <xdr:nvSpPr>
            <xdr:cNvPr id="2111" name="Check Box 63" hidden="1">
              <a:extLst>
                <a:ext uri="{63B3BB69-23CF-44E3-9099-C40C66FF867C}">
                  <a14:compatExt spid="_x0000_s2111"/>
                </a:ext>
                <a:ext uri="{FF2B5EF4-FFF2-40B4-BE49-F238E27FC236}">
                  <a16:creationId xmlns:a16="http://schemas.microsoft.com/office/drawing/2014/main" id="{00000000-0008-0000-01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123825</xdr:colOff>
          <xdr:row>20</xdr:row>
          <xdr:rowOff>266700</xdr:rowOff>
        </xdr:from>
        <xdr:to>
          <xdr:col>15</xdr:col>
          <xdr:colOff>466725</xdr:colOff>
          <xdr:row>22</xdr:row>
          <xdr:rowOff>19050</xdr:rowOff>
        </xdr:to>
        <xdr:sp macro="" textlink="">
          <xdr:nvSpPr>
            <xdr:cNvPr id="2112" name="Check Box 64" hidden="1">
              <a:extLst>
                <a:ext uri="{63B3BB69-23CF-44E3-9099-C40C66FF867C}">
                  <a14:compatExt spid="_x0000_s2112"/>
                </a:ext>
                <a:ext uri="{FF2B5EF4-FFF2-40B4-BE49-F238E27FC236}">
                  <a16:creationId xmlns:a16="http://schemas.microsoft.com/office/drawing/2014/main" id="{00000000-0008-0000-01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21</xdr:row>
          <xdr:rowOff>161925</xdr:rowOff>
        </xdr:from>
        <xdr:to>
          <xdr:col>5</xdr:col>
          <xdr:colOff>476250</xdr:colOff>
          <xdr:row>23</xdr:row>
          <xdr:rowOff>57150</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1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21</xdr:row>
          <xdr:rowOff>161925</xdr:rowOff>
        </xdr:from>
        <xdr:to>
          <xdr:col>7</xdr:col>
          <xdr:colOff>476250</xdr:colOff>
          <xdr:row>23</xdr:row>
          <xdr:rowOff>57150</xdr:rowOff>
        </xdr:to>
        <xdr:sp macro="" textlink="">
          <xdr:nvSpPr>
            <xdr:cNvPr id="2114" name="Check Box 66" hidden="1">
              <a:extLst>
                <a:ext uri="{63B3BB69-23CF-44E3-9099-C40C66FF867C}">
                  <a14:compatExt spid="_x0000_s2114"/>
                </a:ext>
                <a:ext uri="{FF2B5EF4-FFF2-40B4-BE49-F238E27FC236}">
                  <a16:creationId xmlns:a16="http://schemas.microsoft.com/office/drawing/2014/main" id="{00000000-0008-0000-01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142875</xdr:colOff>
          <xdr:row>21</xdr:row>
          <xdr:rowOff>161925</xdr:rowOff>
        </xdr:from>
        <xdr:to>
          <xdr:col>9</xdr:col>
          <xdr:colOff>476250</xdr:colOff>
          <xdr:row>23</xdr:row>
          <xdr:rowOff>57150</xdr:rowOff>
        </xdr:to>
        <xdr:sp macro="" textlink="">
          <xdr:nvSpPr>
            <xdr:cNvPr id="2115" name="Check Box 67" hidden="1">
              <a:extLst>
                <a:ext uri="{63B3BB69-23CF-44E3-9099-C40C66FF867C}">
                  <a14:compatExt spid="_x0000_s2115"/>
                </a:ext>
                <a:ext uri="{FF2B5EF4-FFF2-40B4-BE49-F238E27FC236}">
                  <a16:creationId xmlns:a16="http://schemas.microsoft.com/office/drawing/2014/main" id="{00000000-0008-0000-01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142875</xdr:colOff>
          <xdr:row>21</xdr:row>
          <xdr:rowOff>161925</xdr:rowOff>
        </xdr:from>
        <xdr:to>
          <xdr:col>11</xdr:col>
          <xdr:colOff>476250</xdr:colOff>
          <xdr:row>23</xdr:row>
          <xdr:rowOff>57150</xdr:rowOff>
        </xdr:to>
        <xdr:sp macro="" textlink="">
          <xdr:nvSpPr>
            <xdr:cNvPr id="2116" name="Check Box 68" hidden="1">
              <a:extLst>
                <a:ext uri="{63B3BB69-23CF-44E3-9099-C40C66FF867C}">
                  <a14:compatExt spid="_x0000_s2116"/>
                </a:ext>
                <a:ext uri="{FF2B5EF4-FFF2-40B4-BE49-F238E27FC236}">
                  <a16:creationId xmlns:a16="http://schemas.microsoft.com/office/drawing/2014/main" id="{00000000-0008-0000-01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21</xdr:row>
          <xdr:rowOff>161925</xdr:rowOff>
        </xdr:from>
        <xdr:to>
          <xdr:col>13</xdr:col>
          <xdr:colOff>476250</xdr:colOff>
          <xdr:row>23</xdr:row>
          <xdr:rowOff>57150</xdr:rowOff>
        </xdr:to>
        <xdr:sp macro="" textlink="">
          <xdr:nvSpPr>
            <xdr:cNvPr id="2117" name="Check Box 69" hidden="1">
              <a:extLst>
                <a:ext uri="{63B3BB69-23CF-44E3-9099-C40C66FF867C}">
                  <a14:compatExt spid="_x0000_s2117"/>
                </a:ext>
                <a:ext uri="{FF2B5EF4-FFF2-40B4-BE49-F238E27FC236}">
                  <a16:creationId xmlns:a16="http://schemas.microsoft.com/office/drawing/2014/main" id="{00000000-0008-0000-01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21</xdr:row>
          <xdr:rowOff>161925</xdr:rowOff>
        </xdr:from>
        <xdr:to>
          <xdr:col>15</xdr:col>
          <xdr:colOff>476250</xdr:colOff>
          <xdr:row>23</xdr:row>
          <xdr:rowOff>57150</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1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IL"/>
            </a:p>
          </xdr:txBody>
        </xdr:sp>
        <xdr:clientData/>
      </xdr:twoCellAnchor>
    </mc:Choice>
    <mc:Fallback/>
  </mc:AlternateContent>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71" Type="http://schemas.openxmlformats.org/officeDocument/2006/relationships/ctrlProp" Target="../ctrlProps/ctrlProp68.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9"/>
  <sheetViews>
    <sheetView showGridLines="0" rightToLeft="1" tabSelected="1" view="pageBreakPreview" zoomScale="120" zoomScaleNormal="100" zoomScaleSheetLayoutView="120" workbookViewId="0">
      <pane xSplit="3" ySplit="2" topLeftCell="D3" activePane="bottomRight" state="frozen"/>
      <selection pane="topRight" activeCell="D1" sqref="D1"/>
      <selection pane="bottomLeft" activeCell="A3" sqref="A3"/>
      <selection pane="bottomRight" activeCell="A20" sqref="A20"/>
    </sheetView>
  </sheetViews>
  <sheetFormatPr defaultColWidth="9" defaultRowHeight="15" x14ac:dyDescent="0.25"/>
  <cols>
    <col min="1" max="1" width="7.28515625" style="15" bestFit="1" customWidth="1"/>
    <col min="2" max="2" width="10" style="16" customWidth="1"/>
    <col min="3" max="3" width="56.42578125" style="15" customWidth="1"/>
    <col min="4" max="4" width="17.42578125" style="12" customWidth="1"/>
    <col min="5" max="5" width="17" style="12" customWidth="1"/>
    <col min="6" max="6" width="18.140625" style="12" customWidth="1"/>
    <col min="7" max="7" width="27.85546875" style="12" customWidth="1"/>
    <col min="8" max="8" width="23.5703125" style="12" customWidth="1"/>
    <col min="9" max="9" width="20.85546875" style="12" customWidth="1"/>
    <col min="10" max="10" width="18" style="12" bestFit="1" customWidth="1"/>
    <col min="11" max="16384" width="9" style="12"/>
  </cols>
  <sheetData>
    <row r="1" spans="1:10" s="37" customFormat="1" ht="19.5" x14ac:dyDescent="0.25">
      <c r="A1" s="77" t="s">
        <v>0</v>
      </c>
      <c r="B1" s="80" t="s">
        <v>1</v>
      </c>
      <c r="C1" s="81"/>
      <c r="D1" s="36"/>
      <c r="E1" s="36"/>
      <c r="F1" s="36"/>
      <c r="G1" s="36"/>
      <c r="H1" s="36"/>
      <c r="I1" s="36"/>
      <c r="J1" s="36"/>
    </row>
    <row r="2" spans="1:10" s="35" customFormat="1" ht="18.75" x14ac:dyDescent="0.25">
      <c r="A2" s="78"/>
      <c r="B2" s="82" t="s">
        <v>17</v>
      </c>
      <c r="C2" s="83"/>
      <c r="D2" s="34"/>
      <c r="E2" s="34"/>
      <c r="F2" s="34"/>
      <c r="G2" s="34"/>
      <c r="H2" s="34"/>
      <c r="I2" s="34"/>
      <c r="J2" s="34"/>
    </row>
    <row r="3" spans="1:10" s="35" customFormat="1" ht="18.75" x14ac:dyDescent="0.25">
      <c r="A3" s="78"/>
      <c r="B3" s="82" t="s">
        <v>18</v>
      </c>
      <c r="C3" s="83"/>
      <c r="D3" s="34"/>
      <c r="E3" s="34"/>
      <c r="F3" s="34"/>
      <c r="G3" s="34"/>
      <c r="H3" s="34"/>
      <c r="I3" s="34"/>
      <c r="J3" s="34"/>
    </row>
    <row r="4" spans="1:10" s="35" customFormat="1" ht="30.6" customHeight="1" x14ac:dyDescent="0.25">
      <c r="A4" s="78"/>
      <c r="B4" s="84" t="s">
        <v>19</v>
      </c>
      <c r="C4" s="85"/>
      <c r="D4" s="34"/>
      <c r="E4" s="34"/>
      <c r="F4" s="34"/>
      <c r="G4" s="34"/>
      <c r="H4" s="34"/>
      <c r="I4" s="34"/>
      <c r="J4" s="34"/>
    </row>
    <row r="5" spans="1:10" s="35" customFormat="1" x14ac:dyDescent="0.25">
      <c r="A5" s="78"/>
      <c r="B5" s="84" t="s">
        <v>12</v>
      </c>
      <c r="C5" s="85"/>
      <c r="D5" s="34"/>
      <c r="E5" s="34"/>
      <c r="F5" s="34"/>
      <c r="G5" s="34"/>
      <c r="H5" s="34"/>
      <c r="I5" s="34"/>
      <c r="J5" s="34"/>
    </row>
    <row r="6" spans="1:10" s="35" customFormat="1" ht="15.75" thickBot="1" x14ac:dyDescent="0.3">
      <c r="A6" s="79"/>
      <c r="B6" s="86" t="s">
        <v>21</v>
      </c>
      <c r="C6" s="87"/>
      <c r="D6" s="38"/>
      <c r="E6" s="38"/>
      <c r="F6" s="38"/>
      <c r="G6" s="38"/>
      <c r="H6" s="38"/>
      <c r="I6" s="38"/>
      <c r="J6" s="44"/>
    </row>
    <row r="7" spans="1:10" ht="20.25" thickBot="1" x14ac:dyDescent="0.3">
      <c r="A7" s="19" t="s">
        <v>63</v>
      </c>
      <c r="B7" s="71" t="s">
        <v>22</v>
      </c>
      <c r="C7" s="72"/>
      <c r="D7" s="23"/>
      <c r="E7" s="23"/>
      <c r="F7" s="23"/>
      <c r="G7" s="23"/>
      <c r="H7" s="23"/>
      <c r="I7" s="23"/>
      <c r="J7" s="23"/>
    </row>
    <row r="8" spans="1:10" s="17" customFormat="1" ht="16.5" x14ac:dyDescent="0.25">
      <c r="A8" s="21" t="s">
        <v>64</v>
      </c>
      <c r="B8" s="73" t="s">
        <v>27</v>
      </c>
      <c r="C8" s="74"/>
      <c r="D8" s="23"/>
      <c r="E8" s="23"/>
      <c r="F8" s="23"/>
      <c r="G8" s="23"/>
      <c r="H8" s="23"/>
      <c r="I8" s="23"/>
      <c r="J8" s="23"/>
    </row>
    <row r="9" spans="1:10" s="17" customFormat="1" ht="15.75" customHeight="1" x14ac:dyDescent="0.25">
      <c r="A9" s="22" t="s">
        <v>66</v>
      </c>
      <c r="B9" s="75" t="s">
        <v>65</v>
      </c>
      <c r="C9" s="76"/>
      <c r="D9" s="18"/>
      <c r="E9" s="18"/>
      <c r="F9" s="18"/>
      <c r="G9" s="18"/>
      <c r="H9" s="18"/>
      <c r="I9" s="18"/>
      <c r="J9" s="18"/>
    </row>
    <row r="10" spans="1:10" s="17" customFormat="1" ht="52.15" customHeight="1" thickBot="1" x14ac:dyDescent="0.3">
      <c r="A10" s="41" t="s">
        <v>68</v>
      </c>
      <c r="B10" s="75" t="s">
        <v>67</v>
      </c>
      <c r="C10" s="76"/>
      <c r="D10" s="42"/>
      <c r="E10" s="42"/>
      <c r="F10" s="42"/>
      <c r="G10" s="42"/>
      <c r="H10" s="42"/>
      <c r="I10" s="42"/>
      <c r="J10" s="42"/>
    </row>
    <row r="11" spans="1:10" s="14" customFormat="1" ht="17.25" thickBot="1" x14ac:dyDescent="0.3">
      <c r="A11" s="20" t="s">
        <v>69</v>
      </c>
      <c r="B11" s="88" t="s">
        <v>28</v>
      </c>
      <c r="C11" s="89"/>
      <c r="D11" s="23"/>
      <c r="E11" s="23"/>
      <c r="F11" s="23"/>
      <c r="G11" s="23"/>
      <c r="H11" s="23"/>
      <c r="I11" s="23"/>
      <c r="J11" s="23"/>
    </row>
    <row r="12" spans="1:10" s="14" customFormat="1" ht="47.25" customHeight="1" x14ac:dyDescent="0.25">
      <c r="A12" s="66" t="s">
        <v>74</v>
      </c>
      <c r="B12" s="90" t="s">
        <v>29</v>
      </c>
      <c r="C12" s="91"/>
      <c r="D12" s="67"/>
      <c r="E12" s="67"/>
      <c r="F12" s="67"/>
      <c r="G12" s="67"/>
      <c r="H12" s="67"/>
      <c r="I12" s="67"/>
      <c r="J12" s="67"/>
    </row>
    <row r="13" spans="1:10" s="13" customFormat="1" ht="31.5" x14ac:dyDescent="0.25">
      <c r="A13" s="22" t="s">
        <v>71</v>
      </c>
      <c r="B13" s="75" t="s">
        <v>70</v>
      </c>
      <c r="C13" s="76"/>
      <c r="D13" s="18"/>
      <c r="E13" s="18"/>
      <c r="F13" s="18"/>
      <c r="G13" s="18"/>
      <c r="H13" s="18"/>
      <c r="I13" s="18"/>
      <c r="J13" s="18"/>
    </row>
    <row r="14" spans="1:10" s="13" customFormat="1" ht="81.75" customHeight="1" thickBot="1" x14ac:dyDescent="0.3">
      <c r="A14" s="43" t="s">
        <v>73</v>
      </c>
      <c r="B14" s="75" t="s">
        <v>72</v>
      </c>
      <c r="C14" s="76"/>
      <c r="D14" s="18"/>
      <c r="E14" s="18"/>
      <c r="F14" s="18"/>
      <c r="G14" s="18"/>
      <c r="H14" s="18"/>
      <c r="I14" s="18"/>
      <c r="J14" s="18"/>
    </row>
    <row r="15" spans="1:10" s="13" customFormat="1" ht="76.150000000000006" customHeight="1" thickBot="1" x14ac:dyDescent="0.3">
      <c r="A15" s="68" t="s">
        <v>75</v>
      </c>
      <c r="B15" s="90" t="s">
        <v>47</v>
      </c>
      <c r="C15" s="91"/>
      <c r="D15" s="42"/>
      <c r="E15" s="42"/>
      <c r="F15" s="42"/>
      <c r="G15" s="42"/>
      <c r="H15" s="42"/>
      <c r="I15" s="42"/>
      <c r="J15" s="42"/>
    </row>
    <row r="16" spans="1:10" s="13" customFormat="1" ht="35.25" customHeight="1" thickBot="1" x14ac:dyDescent="0.3">
      <c r="A16" s="68" t="s">
        <v>78</v>
      </c>
      <c r="B16" s="69" t="s">
        <v>76</v>
      </c>
      <c r="C16" s="70"/>
      <c r="D16" s="42"/>
      <c r="E16" s="42"/>
      <c r="F16" s="42"/>
      <c r="G16" s="42"/>
      <c r="H16" s="42"/>
      <c r="I16" s="42"/>
      <c r="J16" s="42"/>
    </row>
    <row r="17" spans="1:10" s="13" customFormat="1" ht="76.150000000000006" customHeight="1" thickBot="1" x14ac:dyDescent="0.3">
      <c r="A17" s="68" t="s">
        <v>79</v>
      </c>
      <c r="B17" s="69" t="s">
        <v>77</v>
      </c>
      <c r="C17" s="70"/>
      <c r="D17" s="42"/>
      <c r="E17" s="42"/>
      <c r="F17" s="42"/>
      <c r="G17" s="42"/>
      <c r="H17" s="42"/>
      <c r="I17" s="42"/>
      <c r="J17" s="42"/>
    </row>
    <row r="18" spans="1:10" s="13" customFormat="1" ht="76.150000000000006" customHeight="1" thickBot="1" x14ac:dyDescent="0.3">
      <c r="A18" s="68" t="s">
        <v>81</v>
      </c>
      <c r="B18" s="69" t="s">
        <v>80</v>
      </c>
      <c r="C18" s="70"/>
      <c r="D18" s="42"/>
      <c r="E18" s="42"/>
      <c r="F18" s="42"/>
      <c r="G18" s="42"/>
      <c r="H18" s="42"/>
      <c r="I18" s="42"/>
      <c r="J18" s="42"/>
    </row>
    <row r="19" spans="1:10" ht="17.25" thickBot="1" x14ac:dyDescent="0.3">
      <c r="A19" s="92" t="s">
        <v>82</v>
      </c>
      <c r="B19" s="93"/>
      <c r="C19" s="94"/>
      <c r="D19" s="23"/>
      <c r="E19" s="23"/>
      <c r="F19" s="23"/>
      <c r="G19" s="23"/>
      <c r="H19" s="23"/>
      <c r="I19" s="23"/>
      <c r="J19" s="23"/>
    </row>
  </sheetData>
  <mergeCells count="20">
    <mergeCell ref="A19:C19"/>
    <mergeCell ref="A1:A6"/>
    <mergeCell ref="B1:C1"/>
    <mergeCell ref="B2:C2"/>
    <mergeCell ref="B3:C3"/>
    <mergeCell ref="B4:C4"/>
    <mergeCell ref="B5:C5"/>
    <mergeCell ref="B6:C6"/>
    <mergeCell ref="B18:C18"/>
    <mergeCell ref="B7:C7"/>
    <mergeCell ref="B8:C8"/>
    <mergeCell ref="B9:C9"/>
    <mergeCell ref="B10:C10"/>
    <mergeCell ref="B13:C13"/>
    <mergeCell ref="B11:C11"/>
    <mergeCell ref="B14:C14"/>
    <mergeCell ref="B12:C12"/>
    <mergeCell ref="B15:C15"/>
    <mergeCell ref="B16:C16"/>
    <mergeCell ref="B17:C17"/>
  </mergeCells>
  <conditionalFormatting sqref="D19:F19 D7:I10 D11:J18">
    <cfRule type="containsText" dxfId="308" priority="95" operator="containsText" text="ל.ר">
      <formula>NOT(ISERROR(SEARCH("ל.ר",D7)))</formula>
    </cfRule>
    <cfRule type="containsText" dxfId="307" priority="99" operator="containsText" text="$">
      <formula>NOT(ISERROR(SEARCH("$",D7)))</formula>
    </cfRule>
    <cfRule type="containsText" dxfId="306" priority="100" operator="containsText" text="X">
      <formula>NOT(ISERROR(SEARCH("X",D7)))</formula>
    </cfRule>
    <cfRule type="containsText" dxfId="305" priority="101" operator="containsText" text="V">
      <formula>NOT(ISERROR(SEARCH("V",D7)))</formula>
    </cfRule>
  </conditionalFormatting>
  <conditionalFormatting sqref="D19:F19 D7:F8 D11:F12">
    <cfRule type="containsText" dxfId="304" priority="96" operator="containsText" text="עמידה בדרישות">
      <formula>NOT(ISERROR(SEARCH("עמידה בדרישות",D7)))</formula>
    </cfRule>
    <cfRule type="containsText" dxfId="303" priority="97" operator="containsText" text="פסילה">
      <formula>NOT(ISERROR(SEARCH("פסילה",D7)))</formula>
    </cfRule>
    <cfRule type="containsText" dxfId="302" priority="98" operator="containsText" text="נדרשת השלמה">
      <formula>NOT(ISERROR(SEARCH("נדרשת השלמה",D7)))</formula>
    </cfRule>
  </conditionalFormatting>
  <conditionalFormatting sqref="G19:I19">
    <cfRule type="containsText" dxfId="301" priority="76" operator="containsText" text="ל.ר">
      <formula>NOT(ISERROR(SEARCH("ל.ר",G19)))</formula>
    </cfRule>
    <cfRule type="containsText" dxfId="300" priority="80" operator="containsText" text="$">
      <formula>NOT(ISERROR(SEARCH("$",G19)))</formula>
    </cfRule>
    <cfRule type="containsText" dxfId="299" priority="81" operator="containsText" text="X">
      <formula>NOT(ISERROR(SEARCH("X",G19)))</formula>
    </cfRule>
    <cfRule type="containsText" dxfId="298" priority="82" operator="containsText" text="V">
      <formula>NOT(ISERROR(SEARCH("V",G19)))</formula>
    </cfRule>
  </conditionalFormatting>
  <conditionalFormatting sqref="G19:I19 G7:I8 G11:I12">
    <cfRule type="containsText" dxfId="297" priority="77" operator="containsText" text="עמידה בדרישות">
      <formula>NOT(ISERROR(SEARCH("עמידה בדרישות",G7)))</formula>
    </cfRule>
    <cfRule type="containsText" dxfId="296" priority="78" operator="containsText" text="פסילה">
      <formula>NOT(ISERROR(SEARCH("פסילה",G7)))</formula>
    </cfRule>
    <cfRule type="containsText" dxfId="295" priority="79" operator="containsText" text="נדרשת השלמה">
      <formula>NOT(ISERROR(SEARCH("נדרשת השלמה",G7)))</formula>
    </cfRule>
  </conditionalFormatting>
  <conditionalFormatting sqref="J19 J7:J9">
    <cfRule type="containsText" dxfId="294" priority="61" operator="containsText" text="ל.ר">
      <formula>NOT(ISERROR(SEARCH("ל.ר",J7)))</formula>
    </cfRule>
    <cfRule type="containsText" dxfId="293" priority="65" operator="containsText" text="$">
      <formula>NOT(ISERROR(SEARCH("$",J7)))</formula>
    </cfRule>
    <cfRule type="containsText" dxfId="292" priority="66" operator="containsText" text="X">
      <formula>NOT(ISERROR(SEARCH("X",J7)))</formula>
    </cfRule>
    <cfRule type="containsText" dxfId="291" priority="67" operator="containsText" text="V">
      <formula>NOT(ISERROR(SEARCH("V",J7)))</formula>
    </cfRule>
  </conditionalFormatting>
  <conditionalFormatting sqref="J19 J7:J8 J11:J12">
    <cfRule type="containsText" dxfId="290" priority="62" operator="containsText" text="עמידה בדרישות">
      <formula>NOT(ISERROR(SEARCH("עמידה בדרישות",J7)))</formula>
    </cfRule>
    <cfRule type="containsText" dxfId="289" priority="63" operator="containsText" text="פסילה">
      <formula>NOT(ISERROR(SEARCH("פסילה",J7)))</formula>
    </cfRule>
    <cfRule type="containsText" dxfId="288" priority="64" operator="containsText" text="נדרשת השלמה">
      <formula>NOT(ISERROR(SEARCH("נדרשת השלמה",J7)))</formula>
    </cfRule>
  </conditionalFormatting>
  <conditionalFormatting sqref="J10">
    <cfRule type="containsText" dxfId="287" priority="21" operator="containsText" text="ל.ר">
      <formula>NOT(ISERROR(SEARCH("ל.ר",J10)))</formula>
    </cfRule>
    <cfRule type="containsText" dxfId="286" priority="22" operator="containsText" text="$">
      <formula>NOT(ISERROR(SEARCH("$",J10)))</formula>
    </cfRule>
    <cfRule type="containsText" dxfId="285" priority="23" operator="containsText" text="X">
      <formula>NOT(ISERROR(SEARCH("X",J10)))</formula>
    </cfRule>
    <cfRule type="containsText" dxfId="284" priority="24" operator="containsText" text="V">
      <formula>NOT(ISERROR(SEARCH("V",J10)))</formula>
    </cfRule>
  </conditionalFormatting>
  <pageMargins left="0.7" right="0.7" top="0.75" bottom="0.75" header="0.3" footer="0.3"/>
  <pageSetup scale="14"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36"/>
  <sheetViews>
    <sheetView rightToLeft="1" view="pageBreakPreview" zoomScaleNormal="85" zoomScaleSheetLayoutView="100" workbookViewId="0">
      <pane xSplit="3" ySplit="4" topLeftCell="D5" activePane="bottomRight" state="frozen"/>
      <selection pane="topRight" activeCell="D1" sqref="D1"/>
      <selection pane="bottomLeft" activeCell="A4" sqref="A4"/>
      <selection pane="bottomRight" activeCell="U6" sqref="U6"/>
    </sheetView>
  </sheetViews>
  <sheetFormatPr defaultRowHeight="15" x14ac:dyDescent="0.25"/>
  <cols>
    <col min="2" max="2" width="32.85546875" customWidth="1"/>
  </cols>
  <sheetData>
    <row r="1" spans="1:26" s="11" customFormat="1" ht="15.75" x14ac:dyDescent="0.25">
      <c r="A1" s="125" t="s">
        <v>20</v>
      </c>
      <c r="B1" s="126"/>
      <c r="C1" s="31" t="s">
        <v>16</v>
      </c>
      <c r="D1" s="129">
        <f>'תנאי-סף'!D1</f>
        <v>0</v>
      </c>
      <c r="E1" s="120"/>
      <c r="F1" s="123">
        <f>'תנאי-סף'!E1</f>
        <v>0</v>
      </c>
      <c r="G1" s="124"/>
      <c r="H1" s="129">
        <f>'תנאי-סף'!F1</f>
        <v>0</v>
      </c>
      <c r="I1" s="120"/>
      <c r="J1" s="119">
        <f>'תנאי-סף'!G1</f>
        <v>0</v>
      </c>
      <c r="K1" s="120"/>
      <c r="L1" s="130">
        <f>'תנאי-סף'!H1</f>
        <v>0</v>
      </c>
      <c r="M1" s="124"/>
      <c r="N1" s="119">
        <f>'תנאי-סף'!I1</f>
        <v>0</v>
      </c>
      <c r="O1" s="120"/>
      <c r="P1" s="119">
        <f>'תנאי-סף'!J1</f>
        <v>0</v>
      </c>
      <c r="Q1" s="120"/>
    </row>
    <row r="2" spans="1:26" s="11" customFormat="1" ht="31.5" x14ac:dyDescent="0.25">
      <c r="A2" s="127"/>
      <c r="B2" s="128"/>
      <c r="C2" s="47" t="s">
        <v>17</v>
      </c>
      <c r="D2" s="121" t="e">
        <f>INDEX('תנאי-סף'!$D$1:$J$2,2,MATCH(D1,'תנאי-סף'!$D$1:$J$1,0))</f>
        <v>#N/A</v>
      </c>
      <c r="E2" s="122"/>
      <c r="F2" s="121" t="e">
        <f>INDEX('תנאי-סף'!$D$1:$J$2,2,MATCH(F1,'תנאי-סף'!$D$1:$J$1,0))</f>
        <v>#N/A</v>
      </c>
      <c r="G2" s="122"/>
      <c r="H2" s="121" t="e">
        <f>INDEX('תנאי-סף'!$D$1:$J$2,2,MATCH(H1,'תנאי-סף'!$D$1:$J$1,0))</f>
        <v>#N/A</v>
      </c>
      <c r="I2" s="122"/>
      <c r="J2" s="121" t="e">
        <f>INDEX('תנאי-סף'!$D$1:$J$2,2,MATCH(J1,'תנאי-סף'!$D$1:$J$1,0))</f>
        <v>#N/A</v>
      </c>
      <c r="K2" s="122"/>
      <c r="L2" s="121" t="e">
        <f>INDEX('תנאי-סף'!$D$1:$J$2,2,MATCH(L1,'תנאי-סף'!$D$1:$J$1,0))</f>
        <v>#N/A</v>
      </c>
      <c r="M2" s="122"/>
      <c r="N2" s="121" t="e">
        <f>INDEX('תנאי-סף'!$D$1:$J$2,2,MATCH(N1,'תנאי-סף'!$D$1:$J$1,0))</f>
        <v>#N/A</v>
      </c>
      <c r="O2" s="122"/>
      <c r="P2" s="121" t="e">
        <f>INDEX('תנאי-סף'!$D$1:$J$2,2,MATCH(P1,'תנאי-סף'!$D$1:$J$1,0))</f>
        <v>#N/A</v>
      </c>
      <c r="Q2" s="122"/>
    </row>
    <row r="3" spans="1:26" s="11" customFormat="1" ht="47.25" x14ac:dyDescent="0.25">
      <c r="A3" s="46" t="s">
        <v>14</v>
      </c>
      <c r="B3" s="29" t="s">
        <v>15</v>
      </c>
      <c r="C3" s="47" t="s">
        <v>3</v>
      </c>
      <c r="D3" s="46" t="s">
        <v>13</v>
      </c>
      <c r="E3" s="30" t="s">
        <v>4</v>
      </c>
      <c r="F3" s="32" t="s">
        <v>11</v>
      </c>
      <c r="G3" s="47" t="s">
        <v>4</v>
      </c>
      <c r="H3" s="46" t="s">
        <v>11</v>
      </c>
      <c r="I3" s="30" t="s">
        <v>4</v>
      </c>
      <c r="J3" s="46" t="s">
        <v>13</v>
      </c>
      <c r="K3" s="30" t="s">
        <v>4</v>
      </c>
      <c r="L3" s="32" t="s">
        <v>11</v>
      </c>
      <c r="M3" s="47" t="s">
        <v>4</v>
      </c>
      <c r="N3" s="46" t="s">
        <v>11</v>
      </c>
      <c r="O3" s="30" t="s">
        <v>4</v>
      </c>
      <c r="P3" s="46" t="s">
        <v>11</v>
      </c>
      <c r="Q3" s="30" t="s">
        <v>4</v>
      </c>
    </row>
    <row r="4" spans="1:26" s="11" customFormat="1" ht="36.75" customHeight="1" x14ac:dyDescent="0.25">
      <c r="A4" s="46" t="s">
        <v>31</v>
      </c>
      <c r="B4" s="104" t="s">
        <v>29</v>
      </c>
      <c r="C4" s="105"/>
      <c r="D4" s="105"/>
      <c r="E4" s="105"/>
      <c r="F4" s="105"/>
      <c r="G4" s="105"/>
      <c r="H4" s="105"/>
      <c r="I4" s="105"/>
      <c r="J4" s="105"/>
      <c r="K4" s="105"/>
      <c r="L4" s="105"/>
      <c r="M4" s="105"/>
      <c r="N4" s="105"/>
      <c r="O4" s="105"/>
      <c r="P4" s="105"/>
      <c r="Q4" s="106"/>
    </row>
    <row r="5" spans="1:26" s="11" customFormat="1" ht="78.75" x14ac:dyDescent="0.25">
      <c r="A5" s="48">
        <v>1</v>
      </c>
      <c r="B5" s="29" t="s">
        <v>32</v>
      </c>
      <c r="C5" s="49">
        <v>0.1</v>
      </c>
      <c r="D5" s="50" t="s">
        <v>33</v>
      </c>
      <c r="E5" s="50"/>
      <c r="F5" s="50" t="s">
        <v>33</v>
      </c>
      <c r="G5" s="50"/>
      <c r="H5" s="50" t="s">
        <v>33</v>
      </c>
      <c r="I5" s="50"/>
      <c r="J5" s="50" t="s">
        <v>33</v>
      </c>
      <c r="K5" s="50"/>
      <c r="L5" s="50" t="s">
        <v>33</v>
      </c>
      <c r="M5" s="50"/>
      <c r="N5" s="50" t="s">
        <v>33</v>
      </c>
      <c r="O5" s="50"/>
      <c r="P5" s="50" t="s">
        <v>33</v>
      </c>
      <c r="Q5" s="50"/>
    </row>
    <row r="6" spans="1:26" s="11" customFormat="1" ht="78.75" x14ac:dyDescent="0.25">
      <c r="A6" s="48">
        <v>2</v>
      </c>
      <c r="B6" s="51" t="s">
        <v>34</v>
      </c>
      <c r="C6" s="52">
        <v>0.1</v>
      </c>
      <c r="D6" s="53" t="s">
        <v>13</v>
      </c>
      <c r="E6" s="30" t="s">
        <v>35</v>
      </c>
      <c r="F6" s="53" t="s">
        <v>13</v>
      </c>
      <c r="G6" s="30" t="s">
        <v>35</v>
      </c>
      <c r="H6" s="53" t="s">
        <v>13</v>
      </c>
      <c r="I6" s="30" t="s">
        <v>35</v>
      </c>
      <c r="J6" s="53" t="s">
        <v>13</v>
      </c>
      <c r="K6" s="30" t="s">
        <v>35</v>
      </c>
      <c r="L6" s="53" t="s">
        <v>13</v>
      </c>
      <c r="M6" s="30" t="s">
        <v>35</v>
      </c>
      <c r="N6" s="53" t="s">
        <v>13</v>
      </c>
      <c r="O6" s="30" t="s">
        <v>35</v>
      </c>
      <c r="P6" s="53" t="s">
        <v>13</v>
      </c>
      <c r="Q6" s="30" t="s">
        <v>35</v>
      </c>
    </row>
    <row r="7" spans="1:26" s="55" customFormat="1" ht="32.25" customHeight="1" x14ac:dyDescent="0.25">
      <c r="A7" s="48"/>
      <c r="B7" s="112" t="s">
        <v>36</v>
      </c>
      <c r="C7" s="113"/>
      <c r="D7" s="54" t="b">
        <v>0</v>
      </c>
      <c r="E7" s="50">
        <f xml:space="preserve"> IF(D7=TRUE,5,0)</f>
        <v>0</v>
      </c>
      <c r="F7" s="54" t="b">
        <v>0</v>
      </c>
      <c r="G7" s="50">
        <f xml:space="preserve"> IF(F7=TRUE,5,0)</f>
        <v>0</v>
      </c>
      <c r="H7" s="54" t="b">
        <v>0</v>
      </c>
      <c r="I7" s="50">
        <f t="shared" ref="I7" si="0" xml:space="preserve"> IF(H7=TRUE,5,0)</f>
        <v>0</v>
      </c>
      <c r="J7" s="54" t="b">
        <v>0</v>
      </c>
      <c r="K7" s="50">
        <f t="shared" ref="K7" si="1" xml:space="preserve"> IF(J7=TRUE,5,0)</f>
        <v>0</v>
      </c>
      <c r="L7" s="54" t="b">
        <v>0</v>
      </c>
      <c r="M7" s="50">
        <f t="shared" ref="M7" si="2" xml:space="preserve"> IF(L7=TRUE,5,0)</f>
        <v>0</v>
      </c>
      <c r="N7" s="54" t="b">
        <v>0</v>
      </c>
      <c r="O7" s="50">
        <f t="shared" ref="O7" si="3" xml:space="preserve"> IF(N7=TRUE,5,0)</f>
        <v>0</v>
      </c>
      <c r="P7" s="54" t="b">
        <v>0</v>
      </c>
      <c r="Q7" s="50">
        <f t="shared" ref="Q7" si="4" xml:space="preserve"> IF(P7=TRUE,5,0)</f>
        <v>0</v>
      </c>
    </row>
    <row r="8" spans="1:26" s="55" customFormat="1" ht="31.5" customHeight="1" x14ac:dyDescent="0.25">
      <c r="A8" s="48"/>
      <c r="B8" s="107" t="s">
        <v>37</v>
      </c>
      <c r="C8" s="108"/>
      <c r="D8" s="54" t="b">
        <v>0</v>
      </c>
      <c r="E8" s="50">
        <f xml:space="preserve"> IF(D8=TRUE,2,0)</f>
        <v>0</v>
      </c>
      <c r="F8" s="54" t="b">
        <v>0</v>
      </c>
      <c r="G8" s="50">
        <f xml:space="preserve"> IF(F8=TRUE,2,0)</f>
        <v>0</v>
      </c>
      <c r="H8" s="54" t="b">
        <v>0</v>
      </c>
      <c r="I8" s="50">
        <f t="shared" ref="I8" si="5" xml:space="preserve"> IF(H8=TRUE,2,0)</f>
        <v>0</v>
      </c>
      <c r="J8" s="54" t="b">
        <v>0</v>
      </c>
      <c r="K8" s="50">
        <f t="shared" ref="K8" si="6" xml:space="preserve"> IF(J8=TRUE,2,0)</f>
        <v>0</v>
      </c>
      <c r="L8" s="54" t="b">
        <v>0</v>
      </c>
      <c r="M8" s="50">
        <f t="shared" ref="M8" si="7" xml:space="preserve"> IF(L8=TRUE,2,0)</f>
        <v>0</v>
      </c>
      <c r="N8" s="54" t="b">
        <v>0</v>
      </c>
      <c r="O8" s="50">
        <f t="shared" ref="O8" si="8" xml:space="preserve"> IF(N8=TRUE,2,0)</f>
        <v>0</v>
      </c>
      <c r="P8" s="54" t="b">
        <v>0</v>
      </c>
      <c r="Q8" s="50">
        <f t="shared" ref="Q8" si="9" xml:space="preserve"> IF(P8=TRUE,2,0)</f>
        <v>0</v>
      </c>
    </row>
    <row r="9" spans="1:26" s="55" customFormat="1" ht="31.5" customHeight="1" x14ac:dyDescent="0.25">
      <c r="A9" s="48"/>
      <c r="B9" s="109" t="s">
        <v>38</v>
      </c>
      <c r="C9" s="110"/>
      <c r="D9" s="54" t="b">
        <v>0</v>
      </c>
      <c r="E9" s="50">
        <f xml:space="preserve"> IF(D9=TRUE,3,0)</f>
        <v>0</v>
      </c>
      <c r="F9" s="54" t="b">
        <v>0</v>
      </c>
      <c r="G9" s="50">
        <f xml:space="preserve"> IF(F9=TRUE,3,0)</f>
        <v>0</v>
      </c>
      <c r="H9" s="54" t="b">
        <v>0</v>
      </c>
      <c r="I9" s="50">
        <f t="shared" ref="I9" si="10" xml:space="preserve"> IF(H9=TRUE,3,0)</f>
        <v>0</v>
      </c>
      <c r="J9" s="54" t="b">
        <v>0</v>
      </c>
      <c r="K9" s="50">
        <f t="shared" ref="K9" si="11" xml:space="preserve"> IF(J9=TRUE,3,0)</f>
        <v>0</v>
      </c>
      <c r="L9" s="54" t="b">
        <v>0</v>
      </c>
      <c r="M9" s="50">
        <f t="shared" ref="M9" si="12" xml:space="preserve"> IF(L9=TRUE,3,0)</f>
        <v>0</v>
      </c>
      <c r="N9" s="54" t="b">
        <v>0</v>
      </c>
      <c r="O9" s="50">
        <f t="shared" ref="O9" si="13" xml:space="preserve"> IF(N9=TRUE,3,0)</f>
        <v>0</v>
      </c>
      <c r="P9" s="54" t="b">
        <v>0</v>
      </c>
      <c r="Q9" s="50">
        <f t="shared" ref="Q9" si="14" xml:space="preserve"> IF(P9=TRUE,3,0)</f>
        <v>0</v>
      </c>
    </row>
    <row r="10" spans="1:26" s="55" customFormat="1" ht="31.5" customHeight="1" x14ac:dyDescent="0.25">
      <c r="A10" s="48"/>
      <c r="B10" s="56" t="s">
        <v>24</v>
      </c>
      <c r="C10" s="57"/>
      <c r="D10" s="103">
        <f>SUM(E7:E9)</f>
        <v>0</v>
      </c>
      <c r="E10" s="103"/>
      <c r="F10" s="111">
        <f>SUM(G7:G9)</f>
        <v>0</v>
      </c>
      <c r="G10" s="111"/>
      <c r="H10" s="103">
        <f>SUM(I7:I9)</f>
        <v>0</v>
      </c>
      <c r="I10" s="103"/>
      <c r="J10" s="103">
        <f>SUM(K7:K9)</f>
        <v>0</v>
      </c>
      <c r="K10" s="103"/>
      <c r="L10" s="103">
        <f>SUM(M7:M9)</f>
        <v>0</v>
      </c>
      <c r="M10" s="103"/>
      <c r="N10" s="103">
        <f>SUM(O7:O9)</f>
        <v>0</v>
      </c>
      <c r="O10" s="103"/>
      <c r="P10" s="103">
        <f>SUM(Q7:Q9)</f>
        <v>0</v>
      </c>
      <c r="Q10" s="103"/>
    </row>
    <row r="11" spans="1:26" s="11" customFormat="1" ht="47.25" x14ac:dyDescent="0.25">
      <c r="A11" s="48">
        <v>3</v>
      </c>
      <c r="B11" s="51" t="s">
        <v>39</v>
      </c>
      <c r="C11" s="52">
        <v>0.4</v>
      </c>
      <c r="D11" s="53" t="s">
        <v>13</v>
      </c>
      <c r="E11" s="30" t="s">
        <v>35</v>
      </c>
      <c r="F11" s="53" t="s">
        <v>13</v>
      </c>
      <c r="G11" s="30" t="s">
        <v>35</v>
      </c>
      <c r="H11" s="53" t="s">
        <v>13</v>
      </c>
      <c r="I11" s="30" t="s">
        <v>35</v>
      </c>
      <c r="J11" s="53" t="s">
        <v>13</v>
      </c>
      <c r="K11" s="30" t="s">
        <v>35</v>
      </c>
      <c r="L11" s="53" t="s">
        <v>13</v>
      </c>
      <c r="M11" s="30" t="s">
        <v>35</v>
      </c>
      <c r="N11" s="53" t="s">
        <v>13</v>
      </c>
      <c r="O11" s="30" t="s">
        <v>35</v>
      </c>
      <c r="P11" s="53" t="s">
        <v>13</v>
      </c>
      <c r="Q11" s="30" t="s">
        <v>35</v>
      </c>
      <c r="T11" s="11" t="s">
        <v>40</v>
      </c>
    </row>
    <row r="12" spans="1:26" s="11" customFormat="1" ht="115.5" customHeight="1" x14ac:dyDescent="0.25">
      <c r="A12" s="48"/>
      <c r="B12" s="112" t="s">
        <v>41</v>
      </c>
      <c r="C12" s="113"/>
      <c r="D12" s="50"/>
      <c r="E12" s="50">
        <f>D12</f>
        <v>0</v>
      </c>
      <c r="F12" s="50"/>
      <c r="G12" s="50">
        <f>F12</f>
        <v>0</v>
      </c>
      <c r="H12" s="50"/>
      <c r="I12" s="50">
        <f>H12</f>
        <v>0</v>
      </c>
      <c r="J12" s="50"/>
      <c r="K12" s="50">
        <f>J12</f>
        <v>0</v>
      </c>
      <c r="L12" s="50"/>
      <c r="M12" s="50">
        <f>L12</f>
        <v>0</v>
      </c>
      <c r="N12" s="50"/>
      <c r="O12" s="50">
        <f>N12</f>
        <v>0</v>
      </c>
      <c r="P12" s="50"/>
      <c r="Q12" s="50">
        <f>P12</f>
        <v>0</v>
      </c>
    </row>
    <row r="13" spans="1:26" s="11" customFormat="1" ht="47.25" x14ac:dyDescent="0.25">
      <c r="A13" s="48">
        <v>4</v>
      </c>
      <c r="B13" s="51" t="s">
        <v>42</v>
      </c>
      <c r="C13" s="52">
        <v>0.4</v>
      </c>
      <c r="D13" s="53" t="s">
        <v>13</v>
      </c>
      <c r="E13" s="30" t="s">
        <v>35</v>
      </c>
      <c r="F13" s="53" t="s">
        <v>13</v>
      </c>
      <c r="G13" s="30" t="s">
        <v>35</v>
      </c>
      <c r="H13" s="53" t="s">
        <v>13</v>
      </c>
      <c r="I13" s="30" t="s">
        <v>35</v>
      </c>
      <c r="J13" s="53" t="s">
        <v>13</v>
      </c>
      <c r="K13" s="30" t="s">
        <v>35</v>
      </c>
      <c r="L13" s="53" t="s">
        <v>13</v>
      </c>
      <c r="M13" s="30" t="s">
        <v>35</v>
      </c>
      <c r="N13" s="53" t="s">
        <v>13</v>
      </c>
      <c r="O13" s="30" t="s">
        <v>35</v>
      </c>
      <c r="P13" s="53" t="s">
        <v>13</v>
      </c>
      <c r="Q13" s="30" t="s">
        <v>35</v>
      </c>
      <c r="Z13" s="11" t="s">
        <v>43</v>
      </c>
    </row>
    <row r="14" spans="1:26" s="11" customFormat="1" ht="47.25" x14ac:dyDescent="0.25">
      <c r="A14" s="48"/>
      <c r="B14" s="58" t="s">
        <v>44</v>
      </c>
      <c r="C14" s="52">
        <v>0.2</v>
      </c>
      <c r="D14" s="54" t="b">
        <v>0</v>
      </c>
      <c r="E14" s="50">
        <f xml:space="preserve"> IF(D14=TRUE,2,0)</f>
        <v>0</v>
      </c>
      <c r="F14" s="54" t="b">
        <v>0</v>
      </c>
      <c r="G14" s="50">
        <f xml:space="preserve"> IF(F14=TRUE,2,0)</f>
        <v>0</v>
      </c>
      <c r="H14" s="54" t="b">
        <v>0</v>
      </c>
      <c r="I14" s="50">
        <f t="shared" ref="I14" si="15" xml:space="preserve"> IF(H14=TRUE,2,0)</f>
        <v>0</v>
      </c>
      <c r="J14" s="54" t="b">
        <v>0</v>
      </c>
      <c r="K14" s="50">
        <f t="shared" ref="K14" si="16" xml:space="preserve"> IF(J14=TRUE,2,0)</f>
        <v>0</v>
      </c>
      <c r="L14" s="54" t="b">
        <v>0</v>
      </c>
      <c r="M14" s="50">
        <f t="shared" ref="M14" si="17" xml:space="preserve"> IF(L14=TRUE,2,0)</f>
        <v>0</v>
      </c>
      <c r="N14" s="54" t="b">
        <v>0</v>
      </c>
      <c r="O14" s="50">
        <f t="shared" ref="O14" si="18" xml:space="preserve"> IF(N14=TRUE,2,0)</f>
        <v>0</v>
      </c>
      <c r="P14" s="54" t="b">
        <v>0</v>
      </c>
      <c r="Q14" s="50">
        <f t="shared" ref="Q14" si="19" xml:space="preserve"> IF(P14=TRUE,2,0)</f>
        <v>0</v>
      </c>
    </row>
    <row r="15" spans="1:26" ht="26.25" customHeight="1" x14ac:dyDescent="0.25">
      <c r="A15" s="48"/>
      <c r="B15" s="59" t="s">
        <v>30</v>
      </c>
      <c r="C15" s="52">
        <v>0.1</v>
      </c>
      <c r="D15" s="54" t="b">
        <v>0</v>
      </c>
      <c r="E15" s="50">
        <f xml:space="preserve"> IF(D15=TRUE,3,0)</f>
        <v>0</v>
      </c>
      <c r="F15" s="54" t="b">
        <v>0</v>
      </c>
      <c r="G15" s="50">
        <f xml:space="preserve"> IF(F15=TRUE,3,0)</f>
        <v>0</v>
      </c>
      <c r="H15" s="54" t="b">
        <v>0</v>
      </c>
      <c r="I15" s="50">
        <f t="shared" ref="I15" si="20" xml:space="preserve"> IF(H15=TRUE,3,0)</f>
        <v>0</v>
      </c>
      <c r="J15" s="54" t="b">
        <v>0</v>
      </c>
      <c r="K15" s="50">
        <f t="shared" ref="K15" si="21" xml:space="preserve"> IF(J15=TRUE,3,0)</f>
        <v>0</v>
      </c>
      <c r="L15" s="54" t="b">
        <v>0</v>
      </c>
      <c r="M15" s="50">
        <f t="shared" ref="M15" si="22" xml:space="preserve"> IF(L15=TRUE,3,0)</f>
        <v>0</v>
      </c>
      <c r="N15" s="54" t="b">
        <v>0</v>
      </c>
      <c r="O15" s="50">
        <f t="shared" ref="O15" si="23" xml:space="preserve"> IF(N15=TRUE,3,0)</f>
        <v>0</v>
      </c>
      <c r="P15" s="54" t="b">
        <v>0</v>
      </c>
      <c r="Q15" s="50">
        <f t="shared" ref="Q15" si="24" xml:space="preserve"> IF(P15=TRUE,3,0)</f>
        <v>0</v>
      </c>
    </row>
    <row r="16" spans="1:26" ht="31.5" customHeight="1" x14ac:dyDescent="0.25">
      <c r="A16" s="48"/>
      <c r="B16" s="58" t="s">
        <v>45</v>
      </c>
      <c r="C16" s="52">
        <v>0.1</v>
      </c>
      <c r="D16" s="103">
        <f>SUM(E13:E15)</f>
        <v>0</v>
      </c>
      <c r="E16" s="103"/>
      <c r="F16" s="111">
        <f>SUM(G13:G15)</f>
        <v>0</v>
      </c>
      <c r="G16" s="111"/>
      <c r="H16" s="103">
        <f>SUM(I13:I15)</f>
        <v>0</v>
      </c>
      <c r="I16" s="103"/>
      <c r="J16" s="103">
        <f>SUM(K13:K15)</f>
        <v>0</v>
      </c>
      <c r="K16" s="103"/>
      <c r="L16" s="103">
        <f>SUM(M13:M15)</f>
        <v>0</v>
      </c>
      <c r="M16" s="103"/>
      <c r="N16" s="103">
        <f>SUM(O13:O15)</f>
        <v>0</v>
      </c>
      <c r="O16" s="103"/>
      <c r="P16" s="103">
        <f>SUM(Q13:Q15)</f>
        <v>0</v>
      </c>
      <c r="Q16" s="103"/>
    </row>
    <row r="17" spans="1:23" s="11" customFormat="1" ht="47.25" x14ac:dyDescent="0.25">
      <c r="A17" s="48"/>
      <c r="B17" s="48"/>
      <c r="C17" s="47" t="s">
        <v>3</v>
      </c>
      <c r="D17" s="46" t="s">
        <v>13</v>
      </c>
      <c r="E17" s="30" t="s">
        <v>4</v>
      </c>
      <c r="F17" s="32" t="s">
        <v>11</v>
      </c>
      <c r="G17" s="47" t="s">
        <v>4</v>
      </c>
      <c r="H17" s="46" t="s">
        <v>11</v>
      </c>
      <c r="I17" s="30" t="s">
        <v>4</v>
      </c>
      <c r="J17" s="46" t="s">
        <v>13</v>
      </c>
      <c r="K17" s="30" t="s">
        <v>4</v>
      </c>
      <c r="L17" s="32" t="s">
        <v>11</v>
      </c>
      <c r="M17" s="47" t="s">
        <v>4</v>
      </c>
      <c r="N17" s="46" t="s">
        <v>11</v>
      </c>
      <c r="O17" s="30" t="s">
        <v>4</v>
      </c>
      <c r="P17" s="46" t="s">
        <v>11</v>
      </c>
      <c r="Q17" s="30" t="s">
        <v>4</v>
      </c>
    </row>
    <row r="18" spans="1:23" s="11" customFormat="1" ht="38.25" customHeight="1" x14ac:dyDescent="0.25">
      <c r="A18" s="46" t="s">
        <v>46</v>
      </c>
      <c r="B18" s="104" t="s">
        <v>47</v>
      </c>
      <c r="C18" s="105"/>
      <c r="D18" s="105"/>
      <c r="E18" s="105"/>
      <c r="F18" s="105"/>
      <c r="G18" s="105"/>
      <c r="H18" s="105"/>
      <c r="I18" s="105"/>
      <c r="J18" s="105"/>
      <c r="K18" s="105"/>
      <c r="L18" s="105"/>
      <c r="M18" s="105"/>
      <c r="N18" s="105"/>
      <c r="O18" s="105"/>
      <c r="P18" s="105"/>
      <c r="Q18" s="106"/>
    </row>
    <row r="19" spans="1:23" s="11" customFormat="1" ht="110.25" x14ac:dyDescent="0.25">
      <c r="A19" s="45">
        <v>1</v>
      </c>
      <c r="B19" s="60" t="s">
        <v>48</v>
      </c>
      <c r="C19" s="61">
        <v>0.1</v>
      </c>
      <c r="D19" s="50" t="s">
        <v>33</v>
      </c>
      <c r="E19" s="50"/>
      <c r="F19" s="50" t="s">
        <v>33</v>
      </c>
      <c r="G19" s="50"/>
      <c r="H19" s="50" t="s">
        <v>33</v>
      </c>
      <c r="I19" s="50"/>
      <c r="J19" s="50" t="s">
        <v>33</v>
      </c>
      <c r="K19" s="50"/>
      <c r="L19" s="50" t="s">
        <v>33</v>
      </c>
      <c r="M19" s="50"/>
      <c r="N19" s="50" t="s">
        <v>33</v>
      </c>
      <c r="O19" s="50"/>
      <c r="P19" s="50" t="s">
        <v>33</v>
      </c>
      <c r="Q19" s="50"/>
    </row>
    <row r="20" spans="1:23" s="11" customFormat="1" ht="57.75" customHeight="1" x14ac:dyDescent="0.25">
      <c r="A20" s="101">
        <v>2</v>
      </c>
      <c r="B20" s="29" t="s">
        <v>49</v>
      </c>
      <c r="C20" s="52">
        <v>0.1</v>
      </c>
      <c r="D20" s="51" t="s">
        <v>13</v>
      </c>
      <c r="E20" s="30" t="s">
        <v>35</v>
      </c>
      <c r="F20" s="53" t="s">
        <v>13</v>
      </c>
      <c r="G20" s="30" t="s">
        <v>35</v>
      </c>
      <c r="H20" s="53" t="s">
        <v>13</v>
      </c>
      <c r="I20" s="30" t="s">
        <v>35</v>
      </c>
      <c r="J20" s="53" t="s">
        <v>13</v>
      </c>
      <c r="K20" s="30" t="s">
        <v>35</v>
      </c>
      <c r="L20" s="53" t="s">
        <v>13</v>
      </c>
      <c r="M20" s="30" t="s">
        <v>35</v>
      </c>
      <c r="N20" s="53" t="s">
        <v>13</v>
      </c>
      <c r="O20" s="30" t="s">
        <v>35</v>
      </c>
      <c r="P20" s="53" t="s">
        <v>13</v>
      </c>
      <c r="Q20" s="30" t="s">
        <v>35</v>
      </c>
    </row>
    <row r="21" spans="1:23" s="11" customFormat="1" ht="57.75" customHeight="1" x14ac:dyDescent="0.25">
      <c r="A21" s="114"/>
      <c r="B21" s="115" t="s">
        <v>50</v>
      </c>
      <c r="C21" s="116"/>
      <c r="D21" s="62" t="b">
        <v>0</v>
      </c>
      <c r="E21" s="50">
        <f>IF(D21=TRUE,5,0)</f>
        <v>0</v>
      </c>
      <c r="F21" s="62" t="b">
        <v>0</v>
      </c>
      <c r="G21" s="50">
        <f t="shared" ref="G21:G22" si="25">IF(F21=TRUE,5,0)</f>
        <v>0</v>
      </c>
      <c r="H21" s="62" t="b">
        <v>0</v>
      </c>
      <c r="I21" s="50">
        <f t="shared" ref="I21:I22" si="26">IF(H21=TRUE,5,0)</f>
        <v>0</v>
      </c>
      <c r="J21" s="62" t="b">
        <v>0</v>
      </c>
      <c r="K21" s="50">
        <f t="shared" ref="K21:K22" si="27">IF(J21=TRUE,5,0)</f>
        <v>0</v>
      </c>
      <c r="L21" s="62" t="b">
        <v>0</v>
      </c>
      <c r="M21" s="50">
        <f t="shared" ref="M21:M22" si="28">IF(L21=TRUE,5,0)</f>
        <v>0</v>
      </c>
      <c r="N21" s="62" t="b">
        <v>0</v>
      </c>
      <c r="O21" s="50">
        <f t="shared" ref="O21:O22" si="29">IF(N21=TRUE,5,0)</f>
        <v>0</v>
      </c>
      <c r="P21" s="62" t="b">
        <v>0</v>
      </c>
      <c r="Q21" s="50">
        <f t="shared" ref="Q21:Q22" si="30">IF(P21=TRUE,5,0)</f>
        <v>0</v>
      </c>
    </row>
    <row r="22" spans="1:23" s="11" customFormat="1" ht="57.75" customHeight="1" x14ac:dyDescent="0.25">
      <c r="A22" s="114"/>
      <c r="B22" s="115" t="s">
        <v>51</v>
      </c>
      <c r="C22" s="116"/>
      <c r="D22" s="62" t="b">
        <v>0</v>
      </c>
      <c r="E22" s="50">
        <f>IF(D22=TRUE,5,0)</f>
        <v>0</v>
      </c>
      <c r="F22" s="62" t="b">
        <v>0</v>
      </c>
      <c r="G22" s="50">
        <f t="shared" si="25"/>
        <v>0</v>
      </c>
      <c r="H22" s="62" t="b">
        <v>0</v>
      </c>
      <c r="I22" s="50">
        <f t="shared" si="26"/>
        <v>0</v>
      </c>
      <c r="J22" s="62" t="b">
        <v>0</v>
      </c>
      <c r="K22" s="50">
        <f t="shared" si="27"/>
        <v>0</v>
      </c>
      <c r="L22" s="62" t="b">
        <v>0</v>
      </c>
      <c r="M22" s="50">
        <f t="shared" si="28"/>
        <v>0</v>
      </c>
      <c r="N22" s="62" t="b">
        <v>0</v>
      </c>
      <c r="O22" s="50">
        <f t="shared" si="29"/>
        <v>0</v>
      </c>
      <c r="P22" s="62" t="b">
        <v>0</v>
      </c>
      <c r="Q22" s="50">
        <f t="shared" si="30"/>
        <v>0</v>
      </c>
    </row>
    <row r="23" spans="1:23" s="11" customFormat="1" ht="57.75" customHeight="1" x14ac:dyDescent="0.25">
      <c r="A23" s="102"/>
      <c r="B23" s="117" t="s">
        <v>24</v>
      </c>
      <c r="C23" s="118"/>
      <c r="D23" s="95">
        <f>SUM(E21:E22)</f>
        <v>0</v>
      </c>
      <c r="E23" s="96"/>
      <c r="F23" s="95">
        <f t="shared" ref="F23" si="31">SUM(G21:G22)</f>
        <v>0</v>
      </c>
      <c r="G23" s="96"/>
      <c r="H23" s="95">
        <f t="shared" ref="H23" si="32">SUM(I21:I22)</f>
        <v>0</v>
      </c>
      <c r="I23" s="96"/>
      <c r="J23" s="95">
        <f t="shared" ref="J23" si="33">SUM(K21:K22)</f>
        <v>0</v>
      </c>
      <c r="K23" s="96"/>
      <c r="L23" s="95">
        <f t="shared" ref="L23" si="34">SUM(M21:M22)</f>
        <v>0</v>
      </c>
      <c r="M23" s="96"/>
      <c r="N23" s="95">
        <f t="shared" ref="N23" si="35">SUM(O21:O22)</f>
        <v>0</v>
      </c>
      <c r="O23" s="96"/>
      <c r="P23" s="95">
        <f t="shared" ref="P23" si="36">SUM(Q21:Q22)</f>
        <v>0</v>
      </c>
      <c r="Q23" s="96"/>
    </row>
    <row r="24" spans="1:23" s="11" customFormat="1" ht="31.5" x14ac:dyDescent="0.25">
      <c r="A24" s="101">
        <v>3</v>
      </c>
      <c r="B24" s="51" t="s">
        <v>52</v>
      </c>
      <c r="C24" s="52">
        <v>0.15</v>
      </c>
      <c r="D24" s="51" t="s">
        <v>13</v>
      </c>
      <c r="E24" s="30" t="s">
        <v>35</v>
      </c>
      <c r="F24" s="53" t="s">
        <v>13</v>
      </c>
      <c r="G24" s="30" t="s">
        <v>35</v>
      </c>
      <c r="H24" s="53" t="s">
        <v>13</v>
      </c>
      <c r="I24" s="30" t="s">
        <v>35</v>
      </c>
      <c r="J24" s="53" t="s">
        <v>13</v>
      </c>
      <c r="K24" s="30" t="s">
        <v>35</v>
      </c>
      <c r="L24" s="53" t="s">
        <v>13</v>
      </c>
      <c r="M24" s="30" t="s">
        <v>35</v>
      </c>
      <c r="N24" s="53" t="s">
        <v>13</v>
      </c>
      <c r="O24" s="30" t="s">
        <v>35</v>
      </c>
      <c r="P24" s="53" t="s">
        <v>13</v>
      </c>
      <c r="Q24" s="30" t="s">
        <v>35</v>
      </c>
    </row>
    <row r="25" spans="1:23" s="11" customFormat="1" ht="81.75" customHeight="1" x14ac:dyDescent="0.25">
      <c r="A25" s="102"/>
      <c r="B25" s="97" t="s">
        <v>53</v>
      </c>
      <c r="C25" s="98"/>
      <c r="D25" s="50"/>
      <c r="E25" s="50">
        <f>IF(D25="עד 5 מלש""ח", 5, IF(D25="מעל 5 מלש""ח", 10, 0))</f>
        <v>0</v>
      </c>
      <c r="F25" s="50"/>
      <c r="G25" s="50">
        <f t="shared" ref="G25" si="37">IF(F25="עד 5 מלש""ח", 5, IF(F25="מעל 5 מלש""ח", 10, 0))</f>
        <v>0</v>
      </c>
      <c r="H25" s="50"/>
      <c r="I25" s="50">
        <f t="shared" ref="I25" si="38">IF(H25="עד 5 מלש""ח", 5, IF(H25="מעל 5 מלש""ח", 10, 0))</f>
        <v>0</v>
      </c>
      <c r="J25" s="50"/>
      <c r="K25" s="50">
        <f t="shared" ref="K25" si="39">IF(J25="עד 5 מלש""ח", 5, IF(J25="מעל 5 מלש""ח", 10, 0))</f>
        <v>0</v>
      </c>
      <c r="L25" s="50"/>
      <c r="M25" s="50">
        <f t="shared" ref="M25" si="40">IF(L25="עד 5 מלש""ח", 5, IF(L25="מעל 5 מלש""ח", 10, 0))</f>
        <v>0</v>
      </c>
      <c r="N25" s="50"/>
      <c r="O25" s="50">
        <f t="shared" ref="O25" si="41">IF(N25="עד 5 מלש""ח", 5, IF(N25="מעל 5 מלש""ח", 10, 0))</f>
        <v>0</v>
      </c>
      <c r="P25" s="50"/>
      <c r="Q25" s="50">
        <f t="shared" ref="Q25" si="42">IF(P25="עד 5 מלש""ח", 5, IF(P25="מעל 5 מלש""ח", 10, 0))</f>
        <v>0</v>
      </c>
    </row>
    <row r="26" spans="1:23" s="11" customFormat="1" ht="31.5" x14ac:dyDescent="0.25">
      <c r="A26" s="101">
        <v>4</v>
      </c>
      <c r="B26" s="51" t="s">
        <v>54</v>
      </c>
      <c r="C26" s="52">
        <v>0.15</v>
      </c>
      <c r="D26" s="51" t="s">
        <v>13</v>
      </c>
      <c r="E26" s="30" t="s">
        <v>35</v>
      </c>
      <c r="F26" s="53" t="s">
        <v>13</v>
      </c>
      <c r="G26" s="30" t="s">
        <v>35</v>
      </c>
      <c r="H26" s="53" t="s">
        <v>13</v>
      </c>
      <c r="I26" s="30" t="s">
        <v>35</v>
      </c>
      <c r="J26" s="53" t="s">
        <v>13</v>
      </c>
      <c r="K26" s="30" t="s">
        <v>35</v>
      </c>
      <c r="L26" s="53" t="s">
        <v>13</v>
      </c>
      <c r="M26" s="30" t="s">
        <v>35</v>
      </c>
      <c r="N26" s="53" t="s">
        <v>13</v>
      </c>
      <c r="O26" s="30" t="s">
        <v>35</v>
      </c>
      <c r="P26" s="53" t="s">
        <v>13</v>
      </c>
      <c r="Q26" s="30" t="s">
        <v>35</v>
      </c>
    </row>
    <row r="27" spans="1:23" s="11" customFormat="1" ht="81" customHeight="1" x14ac:dyDescent="0.25">
      <c r="A27" s="102"/>
      <c r="B27" s="97" t="s">
        <v>55</v>
      </c>
      <c r="C27" s="98"/>
      <c r="D27" s="50"/>
      <c r="E27" s="50">
        <f>IF(D27="עד 200 איש", 5, IF(D27="מעל 200 איש", 10, IF(D27="תחום החלל", 15, 0)))</f>
        <v>0</v>
      </c>
      <c r="F27" s="50"/>
      <c r="G27" s="50">
        <f t="shared" ref="G27" si="43">IF(F27="עד 200 איש", 5, IF(F27="מעל 200 איש", 10, IF(F27="תחום החלל", 15, 0)))</f>
        <v>0</v>
      </c>
      <c r="H27" s="50"/>
      <c r="I27" s="50">
        <f t="shared" ref="I27" si="44">IF(H27="עד 200 איש", 5, IF(H27="מעל 200 איש", 10, IF(H27="תחום החלל", 15, 0)))</f>
        <v>0</v>
      </c>
      <c r="J27" s="50"/>
      <c r="K27" s="50">
        <f t="shared" ref="K27" si="45">IF(J27="עד 200 איש", 5, IF(J27="מעל 200 איש", 10, IF(J27="תחום החלל", 15, 0)))</f>
        <v>0</v>
      </c>
      <c r="L27" s="50"/>
      <c r="M27" s="50">
        <f t="shared" ref="M27" si="46">IF(L27="עד 200 איש", 5, IF(L27="מעל 200 איש", 10, IF(L27="תחום החלל", 15, 0)))</f>
        <v>0</v>
      </c>
      <c r="N27" s="50"/>
      <c r="O27" s="50">
        <f t="shared" ref="O27" si="47">IF(N27="עד 200 איש", 5, IF(N27="מעל 200 איש", 10, IF(N27="תחום החלל", 15, 0)))</f>
        <v>0</v>
      </c>
      <c r="P27" s="50"/>
      <c r="Q27" s="50">
        <f t="shared" ref="Q27" si="48">IF(P27="עד 200 איש", 5, IF(P27="מעל 200 איש", 10, IF(P27="תחום החלל", 15, 0)))</f>
        <v>0</v>
      </c>
    </row>
    <row r="28" spans="1:23" s="11" customFormat="1" ht="31.5" x14ac:dyDescent="0.25">
      <c r="A28" s="45">
        <v>5</v>
      </c>
      <c r="B28" s="51" t="s">
        <v>56</v>
      </c>
      <c r="C28" s="52">
        <v>0.1</v>
      </c>
      <c r="D28" s="51" t="s">
        <v>13</v>
      </c>
      <c r="E28" s="30" t="s">
        <v>35</v>
      </c>
      <c r="F28" s="53" t="s">
        <v>13</v>
      </c>
      <c r="G28" s="30" t="s">
        <v>35</v>
      </c>
      <c r="H28" s="53" t="s">
        <v>13</v>
      </c>
      <c r="I28" s="30" t="s">
        <v>35</v>
      </c>
      <c r="J28" s="53" t="s">
        <v>13</v>
      </c>
      <c r="K28" s="30" t="s">
        <v>35</v>
      </c>
      <c r="L28" s="53" t="s">
        <v>13</v>
      </c>
      <c r="M28" s="30" t="s">
        <v>35</v>
      </c>
      <c r="N28" s="53" t="s">
        <v>13</v>
      </c>
      <c r="O28" s="30" t="s">
        <v>35</v>
      </c>
      <c r="P28" s="53" t="s">
        <v>13</v>
      </c>
      <c r="Q28" s="30" t="s">
        <v>35</v>
      </c>
      <c r="W28" s="63"/>
    </row>
    <row r="29" spans="1:23" s="11" customFormat="1" ht="33" customHeight="1" x14ac:dyDescent="0.25">
      <c r="A29" s="45"/>
      <c r="B29" s="97" t="s">
        <v>57</v>
      </c>
      <c r="C29" s="98"/>
      <c r="D29" s="62" t="b">
        <v>0</v>
      </c>
      <c r="E29" s="50">
        <f xml:space="preserve"> IF(D29=TRUE,5,0)</f>
        <v>0</v>
      </c>
      <c r="F29" s="62" t="b">
        <v>0</v>
      </c>
      <c r="G29" s="50">
        <f t="shared" ref="G29:G31" si="49" xml:space="preserve"> IF(F29=TRUE,5,0)</f>
        <v>0</v>
      </c>
      <c r="H29" s="62" t="b">
        <v>0</v>
      </c>
      <c r="I29" s="50">
        <f t="shared" ref="I29:I31" si="50" xml:space="preserve"> IF(H29=TRUE,5,0)</f>
        <v>0</v>
      </c>
      <c r="J29" s="62" t="b">
        <v>0</v>
      </c>
      <c r="K29" s="50">
        <f t="shared" ref="K29:K31" si="51" xml:space="preserve"> IF(J29=TRUE,5,0)</f>
        <v>0</v>
      </c>
      <c r="L29" s="62" t="b">
        <v>0</v>
      </c>
      <c r="M29" s="50">
        <f t="shared" ref="M29:M31" si="52" xml:space="preserve"> IF(L29=TRUE,5,0)</f>
        <v>0</v>
      </c>
      <c r="N29" s="62" t="b">
        <v>0</v>
      </c>
      <c r="O29" s="50">
        <f t="shared" ref="O29:O31" si="53" xml:space="preserve"> IF(N29=TRUE,5,0)</f>
        <v>0</v>
      </c>
      <c r="P29" s="62" t="b">
        <v>0</v>
      </c>
      <c r="Q29" s="50">
        <f t="shared" ref="Q29:Q31" si="54" xml:space="preserve"> IF(P29=TRUE,5,0)</f>
        <v>0</v>
      </c>
    </row>
    <row r="30" spans="1:23" s="11" customFormat="1" ht="32.25" customHeight="1" x14ac:dyDescent="0.25">
      <c r="A30" s="45"/>
      <c r="B30" s="97" t="s">
        <v>58</v>
      </c>
      <c r="C30" s="98"/>
      <c r="D30" s="62" t="b">
        <v>0</v>
      </c>
      <c r="E30" s="50">
        <f t="shared" ref="E30:E31" si="55" xml:space="preserve"> IF(D30=TRUE,5,0)</f>
        <v>0</v>
      </c>
      <c r="F30" s="62" t="b">
        <v>0</v>
      </c>
      <c r="G30" s="50">
        <f t="shared" si="49"/>
        <v>0</v>
      </c>
      <c r="H30" s="62" t="b">
        <v>0</v>
      </c>
      <c r="I30" s="50">
        <f t="shared" si="50"/>
        <v>0</v>
      </c>
      <c r="J30" s="62" t="b">
        <v>0</v>
      </c>
      <c r="K30" s="50">
        <f t="shared" si="51"/>
        <v>0</v>
      </c>
      <c r="L30" s="62" t="b">
        <v>0</v>
      </c>
      <c r="M30" s="50">
        <f t="shared" si="52"/>
        <v>0</v>
      </c>
      <c r="N30" s="62" t="b">
        <v>0</v>
      </c>
      <c r="O30" s="50">
        <f t="shared" si="53"/>
        <v>0</v>
      </c>
      <c r="P30" s="62" t="b">
        <v>0</v>
      </c>
      <c r="Q30" s="50">
        <f t="shared" si="54"/>
        <v>0</v>
      </c>
    </row>
    <row r="31" spans="1:23" s="11" customFormat="1" ht="30.75" customHeight="1" x14ac:dyDescent="0.25">
      <c r="A31" s="45"/>
      <c r="B31" s="97" t="s">
        <v>59</v>
      </c>
      <c r="C31" s="98"/>
      <c r="D31" s="62" t="b">
        <v>0</v>
      </c>
      <c r="E31" s="50">
        <f t="shared" si="55"/>
        <v>0</v>
      </c>
      <c r="F31" s="62" t="b">
        <v>0</v>
      </c>
      <c r="G31" s="50">
        <f t="shared" si="49"/>
        <v>0</v>
      </c>
      <c r="H31" s="62" t="b">
        <v>0</v>
      </c>
      <c r="I31" s="50">
        <f t="shared" si="50"/>
        <v>0</v>
      </c>
      <c r="J31" s="62" t="b">
        <v>0</v>
      </c>
      <c r="K31" s="50">
        <f t="shared" si="51"/>
        <v>0</v>
      </c>
      <c r="L31" s="62" t="b">
        <v>0</v>
      </c>
      <c r="M31" s="50">
        <f t="shared" si="52"/>
        <v>0</v>
      </c>
      <c r="N31" s="62" t="b">
        <v>0</v>
      </c>
      <c r="O31" s="50">
        <f t="shared" si="53"/>
        <v>0</v>
      </c>
      <c r="P31" s="62" t="b">
        <v>0</v>
      </c>
      <c r="Q31" s="50">
        <f t="shared" si="54"/>
        <v>0</v>
      </c>
    </row>
    <row r="32" spans="1:23" s="11" customFormat="1" ht="30.75" customHeight="1" x14ac:dyDescent="0.25">
      <c r="A32" s="45"/>
      <c r="B32" s="99" t="s">
        <v>24</v>
      </c>
      <c r="C32" s="100"/>
      <c r="D32" s="95">
        <f>SUM(E29:E31)</f>
        <v>0</v>
      </c>
      <c r="E32" s="96"/>
      <c r="F32" s="95">
        <f t="shared" ref="F32" si="56">SUM(G29:G31)</f>
        <v>0</v>
      </c>
      <c r="G32" s="96"/>
      <c r="H32" s="95">
        <f t="shared" ref="H32" si="57">SUM(I29:I31)</f>
        <v>0</v>
      </c>
      <c r="I32" s="96"/>
      <c r="J32" s="95">
        <f t="shared" ref="J32" si="58">SUM(K29:K31)</f>
        <v>0</v>
      </c>
      <c r="K32" s="96"/>
      <c r="L32" s="95">
        <f t="shared" ref="L32" si="59">SUM(M29:M31)</f>
        <v>0</v>
      </c>
      <c r="M32" s="96"/>
      <c r="N32" s="95">
        <f t="shared" ref="N32" si="60">SUM(O29:O31)</f>
        <v>0</v>
      </c>
      <c r="O32" s="96"/>
      <c r="P32" s="95">
        <f t="shared" ref="P32" si="61">SUM(Q29:Q31)</f>
        <v>0</v>
      </c>
      <c r="Q32" s="96"/>
    </row>
    <row r="33" spans="1:17" s="11" customFormat="1" ht="31.5" x14ac:dyDescent="0.25">
      <c r="A33" s="45">
        <v>6</v>
      </c>
      <c r="B33" s="51" t="s">
        <v>60</v>
      </c>
      <c r="C33" s="52">
        <v>0.4</v>
      </c>
      <c r="D33" s="51" t="s">
        <v>13</v>
      </c>
      <c r="E33" s="30" t="s">
        <v>35</v>
      </c>
      <c r="F33" s="53" t="s">
        <v>13</v>
      </c>
      <c r="G33" s="30" t="s">
        <v>35</v>
      </c>
      <c r="H33" s="53" t="s">
        <v>13</v>
      </c>
      <c r="I33" s="30" t="s">
        <v>35</v>
      </c>
      <c r="J33" s="53" t="s">
        <v>13</v>
      </c>
      <c r="K33" s="30" t="s">
        <v>35</v>
      </c>
      <c r="L33" s="53" t="s">
        <v>13</v>
      </c>
      <c r="M33" s="30" t="s">
        <v>35</v>
      </c>
      <c r="N33" s="53" t="s">
        <v>13</v>
      </c>
      <c r="O33" s="30" t="s">
        <v>35</v>
      </c>
      <c r="P33" s="53" t="s">
        <v>13</v>
      </c>
      <c r="Q33" s="30" t="s">
        <v>35</v>
      </c>
    </row>
    <row r="34" spans="1:17" s="11" customFormat="1" ht="50.25" customHeight="1" x14ac:dyDescent="0.25">
      <c r="A34" s="64"/>
      <c r="B34" s="65" t="s">
        <v>44</v>
      </c>
      <c r="C34" s="52">
        <v>0.15</v>
      </c>
      <c r="D34" s="50"/>
      <c r="E34" s="50"/>
      <c r="F34" s="50"/>
      <c r="G34" s="50"/>
      <c r="H34" s="50"/>
      <c r="I34" s="50"/>
      <c r="J34" s="50"/>
      <c r="K34" s="50"/>
      <c r="L34" s="50"/>
      <c r="M34" s="50"/>
      <c r="N34" s="50"/>
      <c r="O34" s="50"/>
      <c r="P34" s="50"/>
      <c r="Q34" s="50"/>
    </row>
    <row r="35" spans="1:17" s="11" customFormat="1" ht="31.5" x14ac:dyDescent="0.25">
      <c r="A35" s="64"/>
      <c r="B35" s="65" t="s">
        <v>61</v>
      </c>
      <c r="C35" s="52">
        <v>0.15</v>
      </c>
      <c r="D35" s="50"/>
      <c r="E35" s="50"/>
      <c r="F35" s="50"/>
      <c r="G35" s="50"/>
      <c r="H35" s="50"/>
      <c r="I35" s="50"/>
      <c r="J35" s="50"/>
      <c r="K35" s="50"/>
      <c r="L35" s="50"/>
      <c r="M35" s="50"/>
      <c r="N35" s="50"/>
      <c r="O35" s="50"/>
      <c r="P35" s="50"/>
      <c r="Q35" s="50"/>
    </row>
    <row r="36" spans="1:17" s="11" customFormat="1" ht="31.5" x14ac:dyDescent="0.25">
      <c r="A36" s="64"/>
      <c r="B36" s="65" t="s">
        <v>62</v>
      </c>
      <c r="C36" s="52">
        <v>0.1</v>
      </c>
      <c r="D36" s="50"/>
      <c r="E36" s="50"/>
      <c r="F36" s="50"/>
      <c r="G36" s="50"/>
      <c r="H36" s="50"/>
      <c r="I36" s="50"/>
      <c r="J36" s="50"/>
      <c r="K36" s="50"/>
      <c r="L36" s="50"/>
      <c r="M36" s="50"/>
      <c r="N36" s="50"/>
      <c r="O36" s="50"/>
      <c r="P36" s="50"/>
      <c r="Q36" s="50"/>
    </row>
  </sheetData>
  <sheetProtection selectLockedCells="1" selectUnlockedCells="1"/>
  <mergeCells count="61">
    <mergeCell ref="P1:Q1"/>
    <mergeCell ref="P2:Q2"/>
    <mergeCell ref="P23:Q23"/>
    <mergeCell ref="J23:K23"/>
    <mergeCell ref="L23:M23"/>
    <mergeCell ref="N23:O23"/>
    <mergeCell ref="J1:K1"/>
    <mergeCell ref="L1:M1"/>
    <mergeCell ref="N1:O1"/>
    <mergeCell ref="J2:K2"/>
    <mergeCell ref="L2:M2"/>
    <mergeCell ref="N2:O2"/>
    <mergeCell ref="B7:C7"/>
    <mergeCell ref="H2:I2"/>
    <mergeCell ref="F1:G1"/>
    <mergeCell ref="F2:G2"/>
    <mergeCell ref="A1:B2"/>
    <mergeCell ref="D1:E1"/>
    <mergeCell ref="D2:E2"/>
    <mergeCell ref="H1:I1"/>
    <mergeCell ref="A20:A23"/>
    <mergeCell ref="B21:C21"/>
    <mergeCell ref="B22:C22"/>
    <mergeCell ref="B23:C23"/>
    <mergeCell ref="A24:A25"/>
    <mergeCell ref="B12:C12"/>
    <mergeCell ref="D16:E16"/>
    <mergeCell ref="F16:G16"/>
    <mergeCell ref="H16:I16"/>
    <mergeCell ref="H23:I23"/>
    <mergeCell ref="D23:E23"/>
    <mergeCell ref="F23:G23"/>
    <mergeCell ref="B4:Q4"/>
    <mergeCell ref="B8:C8"/>
    <mergeCell ref="B9:C9"/>
    <mergeCell ref="D10:E10"/>
    <mergeCell ref="F10:G10"/>
    <mergeCell ref="H10:I10"/>
    <mergeCell ref="J10:K10"/>
    <mergeCell ref="L10:M10"/>
    <mergeCell ref="N10:O10"/>
    <mergeCell ref="P10:Q10"/>
    <mergeCell ref="J16:K16"/>
    <mergeCell ref="L16:M16"/>
    <mergeCell ref="N16:O16"/>
    <mergeCell ref="P16:Q16"/>
    <mergeCell ref="B18:Q18"/>
    <mergeCell ref="B25:C25"/>
    <mergeCell ref="A26:A27"/>
    <mergeCell ref="B27:C27"/>
    <mergeCell ref="B29:C29"/>
    <mergeCell ref="B30:C30"/>
    <mergeCell ref="J32:K32"/>
    <mergeCell ref="L32:M32"/>
    <mergeCell ref="N32:O32"/>
    <mergeCell ref="P32:Q32"/>
    <mergeCell ref="B31:C31"/>
    <mergeCell ref="B32:C32"/>
    <mergeCell ref="D32:E32"/>
    <mergeCell ref="F32:G32"/>
    <mergeCell ref="H32:I32"/>
  </mergeCells>
  <conditionalFormatting sqref="K26">
    <cfRule type="containsText" dxfId="283" priority="79" operator="containsText" text="V">
      <formula>NOT(ISERROR(SEARCH("V",K26)))</formula>
    </cfRule>
    <cfRule type="containsText" dxfId="282" priority="80" operator="containsText" text="X">
      <formula>NOT(ISERROR(SEARCH("X",K26)))</formula>
    </cfRule>
  </conditionalFormatting>
  <conditionalFormatting sqref="L26">
    <cfRule type="containsText" dxfId="281" priority="77" operator="containsText" text="V">
      <formula>NOT(ISERROR(SEARCH("V",L26)))</formula>
    </cfRule>
    <cfRule type="containsText" dxfId="280" priority="78" operator="containsText" text="X">
      <formula>NOT(ISERROR(SEARCH("X",L26)))</formula>
    </cfRule>
  </conditionalFormatting>
  <conditionalFormatting sqref="N26">
    <cfRule type="containsText" dxfId="279" priority="73" operator="containsText" text="V">
      <formula>NOT(ISERROR(SEARCH("V",N26)))</formula>
    </cfRule>
    <cfRule type="containsText" dxfId="278" priority="74" operator="containsText" text="X">
      <formula>NOT(ISERROR(SEARCH("X",N26)))</formula>
    </cfRule>
  </conditionalFormatting>
  <conditionalFormatting sqref="D27:Q27">
    <cfRule type="containsText" dxfId="277" priority="65" operator="containsText" text="V">
      <formula>NOT(ISERROR(SEARCH("V",D27)))</formula>
    </cfRule>
    <cfRule type="containsText" dxfId="276" priority="66" operator="containsText" text="X">
      <formula>NOT(ISERROR(SEARCH("X",D27)))</formula>
    </cfRule>
  </conditionalFormatting>
  <conditionalFormatting sqref="D28">
    <cfRule type="containsText" dxfId="275" priority="63" operator="containsText" text="V">
      <formula>NOT(ISERROR(SEARCH("V",D28)))</formula>
    </cfRule>
    <cfRule type="containsText" dxfId="274" priority="64" operator="containsText" text="X">
      <formula>NOT(ISERROR(SEARCH("X",D28)))</formula>
    </cfRule>
  </conditionalFormatting>
  <conditionalFormatting sqref="E28">
    <cfRule type="containsText" dxfId="273" priority="61" operator="containsText" text="V">
      <formula>NOT(ISERROR(SEARCH("V",E28)))</formula>
    </cfRule>
    <cfRule type="containsText" dxfId="272" priority="62" operator="containsText" text="X">
      <formula>NOT(ISERROR(SEARCH("X",E28)))</formula>
    </cfRule>
  </conditionalFormatting>
  <conditionalFormatting sqref="F28">
    <cfRule type="containsText" dxfId="271" priority="59" operator="containsText" text="V">
      <formula>NOT(ISERROR(SEARCH("V",F28)))</formula>
    </cfRule>
    <cfRule type="containsText" dxfId="270" priority="60" operator="containsText" text="X">
      <formula>NOT(ISERROR(SEARCH("X",F28)))</formula>
    </cfRule>
  </conditionalFormatting>
  <conditionalFormatting sqref="G28">
    <cfRule type="containsText" dxfId="269" priority="57" operator="containsText" text="V">
      <formula>NOT(ISERROR(SEARCH("V",G28)))</formula>
    </cfRule>
    <cfRule type="containsText" dxfId="268" priority="58" operator="containsText" text="X">
      <formula>NOT(ISERROR(SEARCH("X",G28)))</formula>
    </cfRule>
  </conditionalFormatting>
  <conditionalFormatting sqref="H28">
    <cfRule type="containsText" dxfId="267" priority="55" operator="containsText" text="V">
      <formula>NOT(ISERROR(SEARCH("V",H28)))</formula>
    </cfRule>
    <cfRule type="containsText" dxfId="266" priority="56" operator="containsText" text="X">
      <formula>NOT(ISERROR(SEARCH("X",H28)))</formula>
    </cfRule>
  </conditionalFormatting>
  <conditionalFormatting sqref="I28">
    <cfRule type="containsText" dxfId="265" priority="53" operator="containsText" text="V">
      <formula>NOT(ISERROR(SEARCH("V",I28)))</formula>
    </cfRule>
    <cfRule type="containsText" dxfId="264" priority="54" operator="containsText" text="X">
      <formula>NOT(ISERROR(SEARCH("X",I28)))</formula>
    </cfRule>
  </conditionalFormatting>
  <conditionalFormatting sqref="J28">
    <cfRule type="containsText" dxfId="263" priority="51" operator="containsText" text="V">
      <formula>NOT(ISERROR(SEARCH("V",J28)))</formula>
    </cfRule>
    <cfRule type="containsText" dxfId="262" priority="52" operator="containsText" text="X">
      <formula>NOT(ISERROR(SEARCH("X",J28)))</formula>
    </cfRule>
  </conditionalFormatting>
  <conditionalFormatting sqref="K28">
    <cfRule type="containsText" dxfId="261" priority="49" operator="containsText" text="V">
      <formula>NOT(ISERROR(SEARCH("V",K28)))</formula>
    </cfRule>
    <cfRule type="containsText" dxfId="260" priority="50" operator="containsText" text="X">
      <formula>NOT(ISERROR(SEARCH("X",K28)))</formula>
    </cfRule>
  </conditionalFormatting>
  <conditionalFormatting sqref="L28">
    <cfRule type="containsText" dxfId="259" priority="47" operator="containsText" text="V">
      <formula>NOT(ISERROR(SEARCH("V",L28)))</formula>
    </cfRule>
    <cfRule type="containsText" dxfId="258" priority="48" operator="containsText" text="X">
      <formula>NOT(ISERROR(SEARCH("X",L28)))</formula>
    </cfRule>
  </conditionalFormatting>
  <conditionalFormatting sqref="M28">
    <cfRule type="containsText" dxfId="257" priority="45" operator="containsText" text="V">
      <formula>NOT(ISERROR(SEARCH("V",M28)))</formula>
    </cfRule>
    <cfRule type="containsText" dxfId="256" priority="46" operator="containsText" text="X">
      <formula>NOT(ISERROR(SEARCH("X",M28)))</formula>
    </cfRule>
  </conditionalFormatting>
  <conditionalFormatting sqref="N28">
    <cfRule type="containsText" dxfId="255" priority="43" operator="containsText" text="V">
      <formula>NOT(ISERROR(SEARCH("V",N28)))</formula>
    </cfRule>
    <cfRule type="containsText" dxfId="254" priority="44" operator="containsText" text="X">
      <formula>NOT(ISERROR(SEARCH("X",N28)))</formula>
    </cfRule>
  </conditionalFormatting>
  <conditionalFormatting sqref="O28">
    <cfRule type="containsText" dxfId="253" priority="41" operator="containsText" text="V">
      <formula>NOT(ISERROR(SEARCH("V",O28)))</formula>
    </cfRule>
    <cfRule type="containsText" dxfId="252" priority="42" operator="containsText" text="X">
      <formula>NOT(ISERROR(SEARCH("X",O28)))</formula>
    </cfRule>
  </conditionalFormatting>
  <conditionalFormatting sqref="P28">
    <cfRule type="containsText" dxfId="251" priority="39" operator="containsText" text="V">
      <formula>NOT(ISERROR(SEARCH("V",P28)))</formula>
    </cfRule>
    <cfRule type="containsText" dxfId="250" priority="40" operator="containsText" text="X">
      <formula>NOT(ISERROR(SEARCH("X",P28)))</formula>
    </cfRule>
  </conditionalFormatting>
  <conditionalFormatting sqref="Q28">
    <cfRule type="containsText" dxfId="249" priority="37" operator="containsText" text="V">
      <formula>NOT(ISERROR(SEARCH("V",Q28)))</formula>
    </cfRule>
    <cfRule type="containsText" dxfId="248" priority="38" operator="containsText" text="X">
      <formula>NOT(ISERROR(SEARCH("X",Q28)))</formula>
    </cfRule>
  </conditionalFormatting>
  <conditionalFormatting sqref="D33">
    <cfRule type="containsText" dxfId="247" priority="35" operator="containsText" text="V">
      <formula>NOT(ISERROR(SEARCH("V",D33)))</formula>
    </cfRule>
    <cfRule type="containsText" dxfId="246" priority="36" operator="containsText" text="X">
      <formula>NOT(ISERROR(SEARCH("X",D33)))</formula>
    </cfRule>
  </conditionalFormatting>
  <conditionalFormatting sqref="E33">
    <cfRule type="containsText" dxfId="245" priority="33" operator="containsText" text="V">
      <formula>NOT(ISERROR(SEARCH("V",E33)))</formula>
    </cfRule>
    <cfRule type="containsText" dxfId="244" priority="34" operator="containsText" text="X">
      <formula>NOT(ISERROR(SEARCH("X",E33)))</formula>
    </cfRule>
  </conditionalFormatting>
  <conditionalFormatting sqref="F33">
    <cfRule type="containsText" dxfId="243" priority="31" operator="containsText" text="V">
      <formula>NOT(ISERROR(SEARCH("V",F33)))</formula>
    </cfRule>
    <cfRule type="containsText" dxfId="242" priority="32" operator="containsText" text="X">
      <formula>NOT(ISERROR(SEARCH("X",F33)))</formula>
    </cfRule>
  </conditionalFormatting>
  <conditionalFormatting sqref="G33">
    <cfRule type="containsText" dxfId="241" priority="29" operator="containsText" text="V">
      <formula>NOT(ISERROR(SEARCH("V",G33)))</formula>
    </cfRule>
    <cfRule type="containsText" dxfId="240" priority="30" operator="containsText" text="X">
      <formula>NOT(ISERROR(SEARCH("X",G33)))</formula>
    </cfRule>
  </conditionalFormatting>
  <conditionalFormatting sqref="H33">
    <cfRule type="containsText" dxfId="239" priority="27" operator="containsText" text="V">
      <formula>NOT(ISERROR(SEARCH("V",H33)))</formula>
    </cfRule>
    <cfRule type="containsText" dxfId="238" priority="28" operator="containsText" text="X">
      <formula>NOT(ISERROR(SEARCH("X",H33)))</formula>
    </cfRule>
  </conditionalFormatting>
  <conditionalFormatting sqref="I33">
    <cfRule type="containsText" dxfId="237" priority="25" operator="containsText" text="V">
      <formula>NOT(ISERROR(SEARCH("V",I33)))</formula>
    </cfRule>
    <cfRule type="containsText" dxfId="236" priority="26" operator="containsText" text="X">
      <formula>NOT(ISERROR(SEARCH("X",I33)))</formula>
    </cfRule>
  </conditionalFormatting>
  <conditionalFormatting sqref="J33">
    <cfRule type="containsText" dxfId="235" priority="23" operator="containsText" text="V">
      <formula>NOT(ISERROR(SEARCH("V",J33)))</formula>
    </cfRule>
    <cfRule type="containsText" dxfId="234" priority="24" operator="containsText" text="X">
      <formula>NOT(ISERROR(SEARCH("X",J33)))</formula>
    </cfRule>
  </conditionalFormatting>
  <conditionalFormatting sqref="K33">
    <cfRule type="containsText" dxfId="233" priority="21" operator="containsText" text="V">
      <formula>NOT(ISERROR(SEARCH("V",K33)))</formula>
    </cfRule>
    <cfRule type="containsText" dxfId="232" priority="22" operator="containsText" text="X">
      <formula>NOT(ISERROR(SEARCH("X",K33)))</formula>
    </cfRule>
  </conditionalFormatting>
  <conditionalFormatting sqref="L33">
    <cfRule type="containsText" dxfId="231" priority="19" operator="containsText" text="V">
      <formula>NOT(ISERROR(SEARCH("V",L33)))</formula>
    </cfRule>
    <cfRule type="containsText" dxfId="230" priority="20" operator="containsText" text="X">
      <formula>NOT(ISERROR(SEARCH("X",L33)))</formula>
    </cfRule>
  </conditionalFormatting>
  <conditionalFormatting sqref="M33">
    <cfRule type="containsText" dxfId="229" priority="17" operator="containsText" text="V">
      <formula>NOT(ISERROR(SEARCH("V",M33)))</formula>
    </cfRule>
    <cfRule type="containsText" dxfId="228" priority="18" operator="containsText" text="X">
      <formula>NOT(ISERROR(SEARCH("X",M33)))</formula>
    </cfRule>
  </conditionalFormatting>
  <conditionalFormatting sqref="N33">
    <cfRule type="containsText" dxfId="227" priority="15" operator="containsText" text="V">
      <formula>NOT(ISERROR(SEARCH("V",N33)))</formula>
    </cfRule>
    <cfRule type="containsText" dxfId="226" priority="16" operator="containsText" text="X">
      <formula>NOT(ISERROR(SEARCH("X",N33)))</formula>
    </cfRule>
  </conditionalFormatting>
  <conditionalFormatting sqref="O33">
    <cfRule type="containsText" dxfId="225" priority="13" operator="containsText" text="V">
      <formula>NOT(ISERROR(SEARCH("V",O33)))</formula>
    </cfRule>
    <cfRule type="containsText" dxfId="224" priority="14" operator="containsText" text="X">
      <formula>NOT(ISERROR(SEARCH("X",O33)))</formula>
    </cfRule>
  </conditionalFormatting>
  <conditionalFormatting sqref="P33">
    <cfRule type="containsText" dxfId="223" priority="11" operator="containsText" text="V">
      <formula>NOT(ISERROR(SEARCH("V",P33)))</formula>
    </cfRule>
    <cfRule type="containsText" dxfId="222" priority="12" operator="containsText" text="X">
      <formula>NOT(ISERROR(SEARCH("X",P33)))</formula>
    </cfRule>
  </conditionalFormatting>
  <conditionalFormatting sqref="Q33">
    <cfRule type="containsText" dxfId="221" priority="9" operator="containsText" text="V">
      <formula>NOT(ISERROR(SEARCH("V",Q33)))</formula>
    </cfRule>
    <cfRule type="containsText" dxfId="220" priority="10" operator="containsText" text="X">
      <formula>NOT(ISERROR(SEARCH("X",Q33)))</formula>
    </cfRule>
  </conditionalFormatting>
  <conditionalFormatting sqref="H16 E14:E15 D14:D16">
    <cfRule type="containsText" dxfId="219" priority="7" operator="containsText" text="V">
      <formula>NOT(ISERROR(SEARCH("V",D14)))</formula>
    </cfRule>
    <cfRule type="containsText" dxfId="218" priority="8" operator="containsText" text="X">
      <formula>NOT(ISERROR(SEARCH("X",D14)))</formula>
    </cfRule>
  </conditionalFormatting>
  <conditionalFormatting sqref="J16 L16 N16">
    <cfRule type="containsText" dxfId="217" priority="5" operator="containsText" text="V">
      <formula>NOT(ISERROR(SEARCH("V",J16)))</formula>
    </cfRule>
    <cfRule type="containsText" dxfId="216" priority="6" operator="containsText" text="X">
      <formula>NOT(ISERROR(SEARCH("X",J16)))</formula>
    </cfRule>
  </conditionalFormatting>
  <conditionalFormatting sqref="P16">
    <cfRule type="containsText" dxfId="215" priority="3" operator="containsText" text="V">
      <formula>NOT(ISERROR(SEARCH("V",P16)))</formula>
    </cfRule>
    <cfRule type="containsText" dxfId="214" priority="4" operator="containsText" text="X">
      <formula>NOT(ISERROR(SEARCH("X",P16)))</formula>
    </cfRule>
  </conditionalFormatting>
  <conditionalFormatting sqref="F14:Q15">
    <cfRule type="containsText" dxfId="213" priority="1" operator="containsText" text="V">
      <formula>NOT(ISERROR(SEARCH("V",F14)))</formula>
    </cfRule>
    <cfRule type="containsText" dxfId="212" priority="2" operator="containsText" text="X">
      <formula>NOT(ISERROR(SEARCH("X",F14)))</formula>
    </cfRule>
  </conditionalFormatting>
  <conditionalFormatting sqref="A1:I1 A2:Q2 B5:Q5 C11 H10 C6 B10 E7:E9 D12:Q12 C13:C16 A3:I4 A6:A17 B17 C20 A19:A20 D23 F23 H23 J23 L23 N23 P23 A24 C24 C26 C28 A26 A28:A36 C33:C36 D7:D10 D21:Q22">
    <cfRule type="containsText" dxfId="211" priority="277" operator="containsText" text="V">
      <formula>NOT(ISERROR(SEARCH("V",A1)))</formula>
    </cfRule>
    <cfRule type="containsText" dxfId="210" priority="278" operator="containsText" text="X">
      <formula>NOT(ISERROR(SEARCH("X",A1)))</formula>
    </cfRule>
  </conditionalFormatting>
  <conditionalFormatting sqref="J1:O1 J3:O5 J10 L10 N10">
    <cfRule type="containsText" dxfId="209" priority="275" operator="containsText" text="V">
      <formula>NOT(ISERROR(SEARCH("V",J1)))</formula>
    </cfRule>
    <cfRule type="containsText" dxfId="208" priority="276" operator="containsText" text="X">
      <formula>NOT(ISERROR(SEARCH("X",J1)))</formula>
    </cfRule>
  </conditionalFormatting>
  <conditionalFormatting sqref="P1:Q1 P3:Q5 P10">
    <cfRule type="containsText" dxfId="207" priority="273" operator="containsText" text="V">
      <formula>NOT(ISERROR(SEARCH("V",P1)))</formula>
    </cfRule>
    <cfRule type="containsText" dxfId="206" priority="274" operator="containsText" text="X">
      <formula>NOT(ISERROR(SEARCH("X",P1)))</formula>
    </cfRule>
  </conditionalFormatting>
  <conditionalFormatting sqref="B4">
    <cfRule type="containsText" dxfId="205" priority="271" operator="containsText" text="V">
      <formula>NOT(ISERROR(SEARCH("V",B4)))</formula>
    </cfRule>
    <cfRule type="containsText" dxfId="204" priority="272" operator="containsText" text="X">
      <formula>NOT(ISERROR(SEARCH("X",B4)))</formula>
    </cfRule>
  </conditionalFormatting>
  <conditionalFormatting sqref="C17:I17 A18">
    <cfRule type="containsText" dxfId="203" priority="269" operator="containsText" text="V">
      <formula>NOT(ISERROR(SEARCH("V",A17)))</formula>
    </cfRule>
    <cfRule type="containsText" dxfId="202" priority="270" operator="containsText" text="X">
      <formula>NOT(ISERROR(SEARCH("X",A17)))</formula>
    </cfRule>
  </conditionalFormatting>
  <conditionalFormatting sqref="B18:B19">
    <cfRule type="containsText" dxfId="201" priority="267" operator="containsText" text="V">
      <formula>NOT(ISERROR(SEARCH("V",B18)))</formula>
    </cfRule>
    <cfRule type="containsText" dxfId="200" priority="268" operator="containsText" text="X">
      <formula>NOT(ISERROR(SEARCH("X",B18)))</formula>
    </cfRule>
  </conditionalFormatting>
  <conditionalFormatting sqref="J17:O17">
    <cfRule type="containsText" dxfId="199" priority="265" operator="containsText" text="V">
      <formula>NOT(ISERROR(SEARCH("V",J17)))</formula>
    </cfRule>
    <cfRule type="containsText" dxfId="198" priority="266" operator="containsText" text="X">
      <formula>NOT(ISERROR(SEARCH("X",J17)))</formula>
    </cfRule>
  </conditionalFormatting>
  <conditionalFormatting sqref="P17:Q17">
    <cfRule type="containsText" dxfId="197" priority="263" operator="containsText" text="V">
      <formula>NOT(ISERROR(SEARCH("V",P17)))</formula>
    </cfRule>
    <cfRule type="containsText" dxfId="196" priority="264" operator="containsText" text="X">
      <formula>NOT(ISERROR(SEARCH("X",P17)))</formula>
    </cfRule>
  </conditionalFormatting>
  <conditionalFormatting sqref="B6">
    <cfRule type="containsText" dxfId="195" priority="261" operator="containsText" text="V">
      <formula>NOT(ISERROR(SEARCH("V",B6)))</formula>
    </cfRule>
    <cfRule type="containsText" dxfId="194" priority="262" operator="containsText" text="X">
      <formula>NOT(ISERROR(SEARCH("X",B6)))</formula>
    </cfRule>
  </conditionalFormatting>
  <conditionalFormatting sqref="B11">
    <cfRule type="containsText" dxfId="193" priority="259" operator="containsText" text="V">
      <formula>NOT(ISERROR(SEARCH("V",B11)))</formula>
    </cfRule>
    <cfRule type="containsText" dxfId="192" priority="260" operator="containsText" text="X">
      <formula>NOT(ISERROR(SEARCH("X",B11)))</formula>
    </cfRule>
  </conditionalFormatting>
  <conditionalFormatting sqref="A5">
    <cfRule type="containsText" dxfId="191" priority="257" operator="containsText" text="V">
      <formula>NOT(ISERROR(SEARCH("V",A5)))</formula>
    </cfRule>
    <cfRule type="containsText" dxfId="190" priority="258" operator="containsText" text="X">
      <formula>NOT(ISERROR(SEARCH("X",A5)))</formula>
    </cfRule>
  </conditionalFormatting>
  <conditionalFormatting sqref="B20">
    <cfRule type="containsText" dxfId="189" priority="255" operator="containsText" text="V">
      <formula>NOT(ISERROR(SEARCH("V",B20)))</formula>
    </cfRule>
    <cfRule type="containsText" dxfId="188" priority="256" operator="containsText" text="X">
      <formula>NOT(ISERROR(SEARCH("X",B20)))</formula>
    </cfRule>
  </conditionalFormatting>
  <conditionalFormatting sqref="B24">
    <cfRule type="containsText" dxfId="187" priority="253" operator="containsText" text="V">
      <formula>NOT(ISERROR(SEARCH("V",B24)))</formula>
    </cfRule>
    <cfRule type="containsText" dxfId="186" priority="254" operator="containsText" text="X">
      <formula>NOT(ISERROR(SEARCH("X",B24)))</formula>
    </cfRule>
  </conditionalFormatting>
  <conditionalFormatting sqref="B26">
    <cfRule type="containsText" dxfId="185" priority="251" operator="containsText" text="V">
      <formula>NOT(ISERROR(SEARCH("V",B26)))</formula>
    </cfRule>
    <cfRule type="containsText" dxfId="184" priority="252" operator="containsText" text="X">
      <formula>NOT(ISERROR(SEARCH("X",B26)))</formula>
    </cfRule>
  </conditionalFormatting>
  <conditionalFormatting sqref="D6">
    <cfRule type="containsText" dxfId="183" priority="245" operator="containsText" text="V">
      <formula>NOT(ISERROR(SEARCH("V",D6)))</formula>
    </cfRule>
    <cfRule type="containsText" dxfId="182" priority="246" operator="containsText" text="X">
      <formula>NOT(ISERROR(SEARCH("X",D6)))</formula>
    </cfRule>
  </conditionalFormatting>
  <conditionalFormatting sqref="E6">
    <cfRule type="containsText" dxfId="181" priority="243" operator="containsText" text="V">
      <formula>NOT(ISERROR(SEARCH("V",E6)))</formula>
    </cfRule>
    <cfRule type="containsText" dxfId="180" priority="244" operator="containsText" text="X">
      <formula>NOT(ISERROR(SEARCH("X",E6)))</formula>
    </cfRule>
  </conditionalFormatting>
  <conditionalFormatting sqref="B28 D32 D29:Q31 F32 H32 J32 L32 N32 P32">
    <cfRule type="containsText" dxfId="179" priority="249" operator="containsText" text="V">
      <formula>NOT(ISERROR(SEARCH("V",B28)))</formula>
    </cfRule>
    <cfRule type="containsText" dxfId="178" priority="250" operator="containsText" text="X">
      <formula>NOT(ISERROR(SEARCH("X",B28)))</formula>
    </cfRule>
  </conditionalFormatting>
  <conditionalFormatting sqref="B33 D34:Q36">
    <cfRule type="containsText" dxfId="177" priority="247" operator="containsText" text="V">
      <formula>NOT(ISERROR(SEARCH("V",B33)))</formula>
    </cfRule>
    <cfRule type="containsText" dxfId="176" priority="248" operator="containsText" text="X">
      <formula>NOT(ISERROR(SEARCH("X",B33)))</formula>
    </cfRule>
  </conditionalFormatting>
  <conditionalFormatting sqref="F7:Q9">
    <cfRule type="containsText" dxfId="175" priority="241" operator="containsText" text="V">
      <formula>NOT(ISERROR(SEARCH("V",F7)))</formula>
    </cfRule>
    <cfRule type="containsText" dxfId="174" priority="242" operator="containsText" text="X">
      <formula>NOT(ISERROR(SEARCH("X",F7)))</formula>
    </cfRule>
  </conditionalFormatting>
  <conditionalFormatting sqref="F6">
    <cfRule type="containsText" dxfId="173" priority="239" operator="containsText" text="V">
      <formula>NOT(ISERROR(SEARCH("V",F6)))</formula>
    </cfRule>
    <cfRule type="containsText" dxfId="172" priority="240" operator="containsText" text="X">
      <formula>NOT(ISERROR(SEARCH("X",F6)))</formula>
    </cfRule>
  </conditionalFormatting>
  <conditionalFormatting sqref="G6">
    <cfRule type="containsText" dxfId="171" priority="237" operator="containsText" text="V">
      <formula>NOT(ISERROR(SEARCH("V",G6)))</formula>
    </cfRule>
    <cfRule type="containsText" dxfId="170" priority="238" operator="containsText" text="X">
      <formula>NOT(ISERROR(SEARCH("X",G6)))</formula>
    </cfRule>
  </conditionalFormatting>
  <conditionalFormatting sqref="H6">
    <cfRule type="containsText" dxfId="169" priority="235" operator="containsText" text="V">
      <formula>NOT(ISERROR(SEARCH("V",H6)))</formula>
    </cfRule>
    <cfRule type="containsText" dxfId="168" priority="236" operator="containsText" text="X">
      <formula>NOT(ISERROR(SEARCH("X",H6)))</formula>
    </cfRule>
  </conditionalFormatting>
  <conditionalFormatting sqref="I6">
    <cfRule type="containsText" dxfId="167" priority="233" operator="containsText" text="V">
      <formula>NOT(ISERROR(SEARCH("V",I6)))</formula>
    </cfRule>
    <cfRule type="containsText" dxfId="166" priority="234" operator="containsText" text="X">
      <formula>NOT(ISERROR(SEARCH("X",I6)))</formula>
    </cfRule>
  </conditionalFormatting>
  <conditionalFormatting sqref="J6">
    <cfRule type="containsText" dxfId="165" priority="231" operator="containsText" text="V">
      <formula>NOT(ISERROR(SEARCH("V",J6)))</formula>
    </cfRule>
    <cfRule type="containsText" dxfId="164" priority="232" operator="containsText" text="X">
      <formula>NOT(ISERROR(SEARCH("X",J6)))</formula>
    </cfRule>
  </conditionalFormatting>
  <conditionalFormatting sqref="K6">
    <cfRule type="containsText" dxfId="163" priority="229" operator="containsText" text="V">
      <formula>NOT(ISERROR(SEARCH("V",K6)))</formula>
    </cfRule>
    <cfRule type="containsText" dxfId="162" priority="230" operator="containsText" text="X">
      <formula>NOT(ISERROR(SEARCH("X",K6)))</formula>
    </cfRule>
  </conditionalFormatting>
  <conditionalFormatting sqref="L6">
    <cfRule type="containsText" dxfId="161" priority="227" operator="containsText" text="V">
      <formula>NOT(ISERROR(SEARCH("V",L6)))</formula>
    </cfRule>
    <cfRule type="containsText" dxfId="160" priority="228" operator="containsText" text="X">
      <formula>NOT(ISERROR(SEARCH("X",L6)))</formula>
    </cfRule>
  </conditionalFormatting>
  <conditionalFormatting sqref="M6">
    <cfRule type="containsText" dxfId="159" priority="225" operator="containsText" text="V">
      <formula>NOT(ISERROR(SEARCH("V",M6)))</formula>
    </cfRule>
    <cfRule type="containsText" dxfId="158" priority="226" operator="containsText" text="X">
      <formula>NOT(ISERROR(SEARCH("X",M6)))</formula>
    </cfRule>
  </conditionalFormatting>
  <conditionalFormatting sqref="N6">
    <cfRule type="containsText" dxfId="157" priority="223" operator="containsText" text="V">
      <formula>NOT(ISERROR(SEARCH("V",N6)))</formula>
    </cfRule>
    <cfRule type="containsText" dxfId="156" priority="224" operator="containsText" text="X">
      <formula>NOT(ISERROR(SEARCH("X",N6)))</formula>
    </cfRule>
  </conditionalFormatting>
  <conditionalFormatting sqref="O6">
    <cfRule type="containsText" dxfId="155" priority="221" operator="containsText" text="V">
      <formula>NOT(ISERROR(SEARCH("V",O6)))</formula>
    </cfRule>
    <cfRule type="containsText" dxfId="154" priority="222" operator="containsText" text="X">
      <formula>NOT(ISERROR(SEARCH("X",O6)))</formula>
    </cfRule>
  </conditionalFormatting>
  <conditionalFormatting sqref="P6">
    <cfRule type="containsText" dxfId="153" priority="219" operator="containsText" text="V">
      <formula>NOT(ISERROR(SEARCH("V",P6)))</formula>
    </cfRule>
    <cfRule type="containsText" dxfId="152" priority="220" operator="containsText" text="X">
      <formula>NOT(ISERROR(SEARCH("X",P6)))</formula>
    </cfRule>
  </conditionalFormatting>
  <conditionalFormatting sqref="Q6">
    <cfRule type="containsText" dxfId="151" priority="217" operator="containsText" text="V">
      <formula>NOT(ISERROR(SEARCH("V",Q6)))</formula>
    </cfRule>
    <cfRule type="containsText" dxfId="150" priority="218" operator="containsText" text="X">
      <formula>NOT(ISERROR(SEARCH("X",Q6)))</formula>
    </cfRule>
  </conditionalFormatting>
  <conditionalFormatting sqref="B13">
    <cfRule type="containsText" dxfId="149" priority="215" operator="containsText" text="V">
      <formula>NOT(ISERROR(SEARCH("V",B13)))</formula>
    </cfRule>
    <cfRule type="containsText" dxfId="148" priority="216" operator="containsText" text="X">
      <formula>NOT(ISERROR(SEARCH("X",B13)))</formula>
    </cfRule>
  </conditionalFormatting>
  <conditionalFormatting sqref="D11">
    <cfRule type="containsText" dxfId="147" priority="213" operator="containsText" text="V">
      <formula>NOT(ISERROR(SEARCH("V",D11)))</formula>
    </cfRule>
    <cfRule type="containsText" dxfId="146" priority="214" operator="containsText" text="X">
      <formula>NOT(ISERROR(SEARCH("X",D11)))</formula>
    </cfRule>
  </conditionalFormatting>
  <conditionalFormatting sqref="E11">
    <cfRule type="containsText" dxfId="145" priority="211" operator="containsText" text="V">
      <formula>NOT(ISERROR(SEARCH("V",E11)))</formula>
    </cfRule>
    <cfRule type="containsText" dxfId="144" priority="212" operator="containsText" text="X">
      <formula>NOT(ISERROR(SEARCH("X",E11)))</formula>
    </cfRule>
  </conditionalFormatting>
  <conditionalFormatting sqref="F11">
    <cfRule type="containsText" dxfId="143" priority="209" operator="containsText" text="V">
      <formula>NOT(ISERROR(SEARCH("V",F11)))</formula>
    </cfRule>
    <cfRule type="containsText" dxfId="142" priority="210" operator="containsText" text="X">
      <formula>NOT(ISERROR(SEARCH("X",F11)))</formula>
    </cfRule>
  </conditionalFormatting>
  <conditionalFormatting sqref="G11">
    <cfRule type="containsText" dxfId="141" priority="207" operator="containsText" text="V">
      <formula>NOT(ISERROR(SEARCH("V",G11)))</formula>
    </cfRule>
    <cfRule type="containsText" dxfId="140" priority="208" operator="containsText" text="X">
      <formula>NOT(ISERROR(SEARCH("X",G11)))</formula>
    </cfRule>
  </conditionalFormatting>
  <conditionalFormatting sqref="H11">
    <cfRule type="containsText" dxfId="139" priority="205" operator="containsText" text="V">
      <formula>NOT(ISERROR(SEARCH("V",H11)))</formula>
    </cfRule>
    <cfRule type="containsText" dxfId="138" priority="206" operator="containsText" text="X">
      <formula>NOT(ISERROR(SEARCH("X",H11)))</formula>
    </cfRule>
  </conditionalFormatting>
  <conditionalFormatting sqref="I11">
    <cfRule type="containsText" dxfId="137" priority="203" operator="containsText" text="V">
      <formula>NOT(ISERROR(SEARCH("V",I11)))</formula>
    </cfRule>
    <cfRule type="containsText" dxfId="136" priority="204" operator="containsText" text="X">
      <formula>NOT(ISERROR(SEARCH("X",I11)))</formula>
    </cfRule>
  </conditionalFormatting>
  <conditionalFormatting sqref="J11">
    <cfRule type="containsText" dxfId="135" priority="201" operator="containsText" text="V">
      <formula>NOT(ISERROR(SEARCH("V",J11)))</formula>
    </cfRule>
    <cfRule type="containsText" dxfId="134" priority="202" operator="containsText" text="X">
      <formula>NOT(ISERROR(SEARCH("X",J11)))</formula>
    </cfRule>
  </conditionalFormatting>
  <conditionalFormatting sqref="K11">
    <cfRule type="containsText" dxfId="133" priority="199" operator="containsText" text="V">
      <formula>NOT(ISERROR(SEARCH("V",K11)))</formula>
    </cfRule>
    <cfRule type="containsText" dxfId="132" priority="200" operator="containsText" text="X">
      <formula>NOT(ISERROR(SEARCH("X",K11)))</formula>
    </cfRule>
  </conditionalFormatting>
  <conditionalFormatting sqref="L11">
    <cfRule type="containsText" dxfId="131" priority="197" operator="containsText" text="V">
      <formula>NOT(ISERROR(SEARCH("V",L11)))</formula>
    </cfRule>
    <cfRule type="containsText" dxfId="130" priority="198" operator="containsText" text="X">
      <formula>NOT(ISERROR(SEARCH("X",L11)))</formula>
    </cfRule>
  </conditionalFormatting>
  <conditionalFormatting sqref="M11">
    <cfRule type="containsText" dxfId="129" priority="195" operator="containsText" text="V">
      <formula>NOT(ISERROR(SEARCH("V",M11)))</formula>
    </cfRule>
    <cfRule type="containsText" dxfId="128" priority="196" operator="containsText" text="X">
      <formula>NOT(ISERROR(SEARCH("X",M11)))</formula>
    </cfRule>
  </conditionalFormatting>
  <conditionalFormatting sqref="N11">
    <cfRule type="containsText" dxfId="127" priority="193" operator="containsText" text="V">
      <formula>NOT(ISERROR(SEARCH("V",N11)))</formula>
    </cfRule>
    <cfRule type="containsText" dxfId="126" priority="194" operator="containsText" text="X">
      <formula>NOT(ISERROR(SEARCH("X",N11)))</formula>
    </cfRule>
  </conditionalFormatting>
  <conditionalFormatting sqref="O11">
    <cfRule type="containsText" dxfId="125" priority="191" operator="containsText" text="V">
      <formula>NOT(ISERROR(SEARCH("V",O11)))</formula>
    </cfRule>
    <cfRule type="containsText" dxfId="124" priority="192" operator="containsText" text="X">
      <formula>NOT(ISERROR(SEARCH("X",O11)))</formula>
    </cfRule>
  </conditionalFormatting>
  <conditionalFormatting sqref="P11">
    <cfRule type="containsText" dxfId="123" priority="189" operator="containsText" text="V">
      <formula>NOT(ISERROR(SEARCH("V",P11)))</formula>
    </cfRule>
    <cfRule type="containsText" dxfId="122" priority="190" operator="containsText" text="X">
      <formula>NOT(ISERROR(SEARCH("X",P11)))</formula>
    </cfRule>
  </conditionalFormatting>
  <conditionalFormatting sqref="Q11">
    <cfRule type="containsText" dxfId="121" priority="187" operator="containsText" text="V">
      <formula>NOT(ISERROR(SEARCH("V",Q11)))</formula>
    </cfRule>
    <cfRule type="containsText" dxfId="120" priority="188" operator="containsText" text="X">
      <formula>NOT(ISERROR(SEARCH("X",Q11)))</formula>
    </cfRule>
  </conditionalFormatting>
  <conditionalFormatting sqref="D13">
    <cfRule type="containsText" dxfId="119" priority="185" operator="containsText" text="V">
      <formula>NOT(ISERROR(SEARCH("V",D13)))</formula>
    </cfRule>
    <cfRule type="containsText" dxfId="118" priority="186" operator="containsText" text="X">
      <formula>NOT(ISERROR(SEARCH("X",D13)))</formula>
    </cfRule>
  </conditionalFormatting>
  <conditionalFormatting sqref="E13">
    <cfRule type="containsText" dxfId="117" priority="183" operator="containsText" text="V">
      <formula>NOT(ISERROR(SEARCH("V",E13)))</formula>
    </cfRule>
    <cfRule type="containsText" dxfId="116" priority="184" operator="containsText" text="X">
      <formula>NOT(ISERROR(SEARCH("X",E13)))</formula>
    </cfRule>
  </conditionalFormatting>
  <conditionalFormatting sqref="F13">
    <cfRule type="containsText" dxfId="115" priority="181" operator="containsText" text="V">
      <formula>NOT(ISERROR(SEARCH("V",F13)))</formula>
    </cfRule>
    <cfRule type="containsText" dxfId="114" priority="182" operator="containsText" text="X">
      <formula>NOT(ISERROR(SEARCH("X",F13)))</formula>
    </cfRule>
  </conditionalFormatting>
  <conditionalFormatting sqref="G13">
    <cfRule type="containsText" dxfId="113" priority="179" operator="containsText" text="V">
      <formula>NOT(ISERROR(SEARCH("V",G13)))</formula>
    </cfRule>
    <cfRule type="containsText" dxfId="112" priority="180" operator="containsText" text="X">
      <formula>NOT(ISERROR(SEARCH("X",G13)))</formula>
    </cfRule>
  </conditionalFormatting>
  <conditionalFormatting sqref="H13">
    <cfRule type="containsText" dxfId="111" priority="177" operator="containsText" text="V">
      <formula>NOT(ISERROR(SEARCH("V",H13)))</formula>
    </cfRule>
    <cfRule type="containsText" dxfId="110" priority="178" operator="containsText" text="X">
      <formula>NOT(ISERROR(SEARCH("X",H13)))</formula>
    </cfRule>
  </conditionalFormatting>
  <conditionalFormatting sqref="I13">
    <cfRule type="containsText" dxfId="109" priority="175" operator="containsText" text="V">
      <formula>NOT(ISERROR(SEARCH("V",I13)))</formula>
    </cfRule>
    <cfRule type="containsText" dxfId="108" priority="176" operator="containsText" text="X">
      <formula>NOT(ISERROR(SEARCH("X",I13)))</formula>
    </cfRule>
  </conditionalFormatting>
  <conditionalFormatting sqref="J13">
    <cfRule type="containsText" dxfId="107" priority="173" operator="containsText" text="V">
      <formula>NOT(ISERROR(SEARCH("V",J13)))</formula>
    </cfRule>
    <cfRule type="containsText" dxfId="106" priority="174" operator="containsText" text="X">
      <formula>NOT(ISERROR(SEARCH("X",J13)))</formula>
    </cfRule>
  </conditionalFormatting>
  <conditionalFormatting sqref="K13">
    <cfRule type="containsText" dxfId="105" priority="171" operator="containsText" text="V">
      <formula>NOT(ISERROR(SEARCH("V",K13)))</formula>
    </cfRule>
    <cfRule type="containsText" dxfId="104" priority="172" operator="containsText" text="X">
      <formula>NOT(ISERROR(SEARCH("X",K13)))</formula>
    </cfRule>
  </conditionalFormatting>
  <conditionalFormatting sqref="L13">
    <cfRule type="containsText" dxfId="103" priority="169" operator="containsText" text="V">
      <formula>NOT(ISERROR(SEARCH("V",L13)))</formula>
    </cfRule>
    <cfRule type="containsText" dxfId="102" priority="170" operator="containsText" text="X">
      <formula>NOT(ISERROR(SEARCH("X",L13)))</formula>
    </cfRule>
  </conditionalFormatting>
  <conditionalFormatting sqref="M13">
    <cfRule type="containsText" dxfId="101" priority="167" operator="containsText" text="V">
      <formula>NOT(ISERROR(SEARCH("V",M13)))</formula>
    </cfRule>
    <cfRule type="containsText" dxfId="100" priority="168" operator="containsText" text="X">
      <formula>NOT(ISERROR(SEARCH("X",M13)))</formula>
    </cfRule>
  </conditionalFormatting>
  <conditionalFormatting sqref="N13">
    <cfRule type="containsText" dxfId="99" priority="165" operator="containsText" text="V">
      <formula>NOT(ISERROR(SEARCH("V",N13)))</formula>
    </cfRule>
    <cfRule type="containsText" dxfId="98" priority="166" operator="containsText" text="X">
      <formula>NOT(ISERROR(SEARCH("X",N13)))</formula>
    </cfRule>
  </conditionalFormatting>
  <conditionalFormatting sqref="O13">
    <cfRule type="containsText" dxfId="97" priority="163" operator="containsText" text="V">
      <formula>NOT(ISERROR(SEARCH("V",O13)))</formula>
    </cfRule>
    <cfRule type="containsText" dxfId="96" priority="164" operator="containsText" text="X">
      <formula>NOT(ISERROR(SEARCH("X",O13)))</formula>
    </cfRule>
  </conditionalFormatting>
  <conditionalFormatting sqref="P13">
    <cfRule type="containsText" dxfId="95" priority="161" operator="containsText" text="V">
      <formula>NOT(ISERROR(SEARCH("V",P13)))</formula>
    </cfRule>
    <cfRule type="containsText" dxfId="94" priority="162" operator="containsText" text="X">
      <formula>NOT(ISERROR(SEARCH("X",P13)))</formula>
    </cfRule>
  </conditionalFormatting>
  <conditionalFormatting sqref="Q13">
    <cfRule type="containsText" dxfId="93" priority="159" operator="containsText" text="V">
      <formula>NOT(ISERROR(SEARCH("V",Q13)))</formula>
    </cfRule>
    <cfRule type="containsText" dxfId="92" priority="160" operator="containsText" text="X">
      <formula>NOT(ISERROR(SEARCH("X",Q13)))</formula>
    </cfRule>
  </conditionalFormatting>
  <conditionalFormatting sqref="D19:Q19">
    <cfRule type="containsText" dxfId="91" priority="157" operator="containsText" text="V">
      <formula>NOT(ISERROR(SEARCH("V",D19)))</formula>
    </cfRule>
    <cfRule type="containsText" dxfId="90" priority="158" operator="containsText" text="X">
      <formula>NOT(ISERROR(SEARCH("X",D19)))</formula>
    </cfRule>
  </conditionalFormatting>
  <conditionalFormatting sqref="J19:O19">
    <cfRule type="containsText" dxfId="89" priority="155" operator="containsText" text="V">
      <formula>NOT(ISERROR(SEARCH("V",J19)))</formula>
    </cfRule>
    <cfRule type="containsText" dxfId="88" priority="156" operator="containsText" text="X">
      <formula>NOT(ISERROR(SEARCH("X",J19)))</formula>
    </cfRule>
  </conditionalFormatting>
  <conditionalFormatting sqref="P19:Q19">
    <cfRule type="containsText" dxfId="87" priority="153" operator="containsText" text="V">
      <formula>NOT(ISERROR(SEARCH("V",P19)))</formula>
    </cfRule>
    <cfRule type="containsText" dxfId="86" priority="154" operator="containsText" text="X">
      <formula>NOT(ISERROR(SEARCH("X",P19)))</formula>
    </cfRule>
  </conditionalFormatting>
  <conditionalFormatting sqref="Q20">
    <cfRule type="containsText" dxfId="85" priority="125" operator="containsText" text="V">
      <formula>NOT(ISERROR(SEARCH("V",Q20)))</formula>
    </cfRule>
    <cfRule type="containsText" dxfId="84" priority="126" operator="containsText" text="X">
      <formula>NOT(ISERROR(SEARCH("X",Q20)))</formula>
    </cfRule>
  </conditionalFormatting>
  <conditionalFormatting sqref="D20">
    <cfRule type="containsText" dxfId="83" priority="151" operator="containsText" text="V">
      <formula>NOT(ISERROR(SEARCH("V",D20)))</formula>
    </cfRule>
    <cfRule type="containsText" dxfId="82" priority="152" operator="containsText" text="X">
      <formula>NOT(ISERROR(SEARCH("X",D20)))</formula>
    </cfRule>
  </conditionalFormatting>
  <conditionalFormatting sqref="E20">
    <cfRule type="containsText" dxfId="81" priority="149" operator="containsText" text="V">
      <formula>NOT(ISERROR(SEARCH("V",E20)))</formula>
    </cfRule>
    <cfRule type="containsText" dxfId="80" priority="150" operator="containsText" text="X">
      <formula>NOT(ISERROR(SEARCH("X",E20)))</formula>
    </cfRule>
  </conditionalFormatting>
  <conditionalFormatting sqref="F20">
    <cfRule type="containsText" dxfId="79" priority="147" operator="containsText" text="V">
      <formula>NOT(ISERROR(SEARCH("V",F20)))</formula>
    </cfRule>
    <cfRule type="containsText" dxfId="78" priority="148" operator="containsText" text="X">
      <formula>NOT(ISERROR(SEARCH("X",F20)))</formula>
    </cfRule>
  </conditionalFormatting>
  <conditionalFormatting sqref="G20">
    <cfRule type="containsText" dxfId="77" priority="145" operator="containsText" text="V">
      <formula>NOT(ISERROR(SEARCH("V",G20)))</formula>
    </cfRule>
    <cfRule type="containsText" dxfId="76" priority="146" operator="containsText" text="X">
      <formula>NOT(ISERROR(SEARCH("X",G20)))</formula>
    </cfRule>
  </conditionalFormatting>
  <conditionalFormatting sqref="H20">
    <cfRule type="containsText" dxfId="75" priority="143" operator="containsText" text="V">
      <formula>NOT(ISERROR(SEARCH("V",H20)))</formula>
    </cfRule>
    <cfRule type="containsText" dxfId="74" priority="144" operator="containsText" text="X">
      <formula>NOT(ISERROR(SEARCH("X",H20)))</formula>
    </cfRule>
  </conditionalFormatting>
  <conditionalFormatting sqref="I20">
    <cfRule type="containsText" dxfId="73" priority="141" operator="containsText" text="V">
      <formula>NOT(ISERROR(SEARCH("V",I20)))</formula>
    </cfRule>
    <cfRule type="containsText" dxfId="72" priority="142" operator="containsText" text="X">
      <formula>NOT(ISERROR(SEARCH("X",I20)))</formula>
    </cfRule>
  </conditionalFormatting>
  <conditionalFormatting sqref="J20">
    <cfRule type="containsText" dxfId="71" priority="139" operator="containsText" text="V">
      <formula>NOT(ISERROR(SEARCH("V",J20)))</formula>
    </cfRule>
    <cfRule type="containsText" dxfId="70" priority="140" operator="containsText" text="X">
      <formula>NOT(ISERROR(SEARCH("X",J20)))</formula>
    </cfRule>
  </conditionalFormatting>
  <conditionalFormatting sqref="K20">
    <cfRule type="containsText" dxfId="69" priority="137" operator="containsText" text="V">
      <formula>NOT(ISERROR(SEARCH("V",K20)))</formula>
    </cfRule>
    <cfRule type="containsText" dxfId="68" priority="138" operator="containsText" text="X">
      <formula>NOT(ISERROR(SEARCH("X",K20)))</formula>
    </cfRule>
  </conditionalFormatting>
  <conditionalFormatting sqref="L20">
    <cfRule type="containsText" dxfId="67" priority="135" operator="containsText" text="V">
      <formula>NOT(ISERROR(SEARCH("V",L20)))</formula>
    </cfRule>
    <cfRule type="containsText" dxfId="66" priority="136" operator="containsText" text="X">
      <formula>NOT(ISERROR(SEARCH("X",L20)))</formula>
    </cfRule>
  </conditionalFormatting>
  <conditionalFormatting sqref="M20">
    <cfRule type="containsText" dxfId="65" priority="133" operator="containsText" text="V">
      <formula>NOT(ISERROR(SEARCH("V",M20)))</formula>
    </cfRule>
    <cfRule type="containsText" dxfId="64" priority="134" operator="containsText" text="X">
      <formula>NOT(ISERROR(SEARCH("X",M20)))</formula>
    </cfRule>
  </conditionalFormatting>
  <conditionalFormatting sqref="N20">
    <cfRule type="containsText" dxfId="63" priority="131" operator="containsText" text="V">
      <formula>NOT(ISERROR(SEARCH("V",N20)))</formula>
    </cfRule>
    <cfRule type="containsText" dxfId="62" priority="132" operator="containsText" text="X">
      <formula>NOT(ISERROR(SEARCH("X",N20)))</formula>
    </cfRule>
  </conditionalFormatting>
  <conditionalFormatting sqref="O20">
    <cfRule type="containsText" dxfId="61" priority="129" operator="containsText" text="V">
      <formula>NOT(ISERROR(SEARCH("V",O20)))</formula>
    </cfRule>
    <cfRule type="containsText" dxfId="60" priority="130" operator="containsText" text="X">
      <formula>NOT(ISERROR(SEARCH("X",O20)))</formula>
    </cfRule>
  </conditionalFormatting>
  <conditionalFormatting sqref="P20">
    <cfRule type="containsText" dxfId="59" priority="127" operator="containsText" text="V">
      <formula>NOT(ISERROR(SEARCH("V",P20)))</formula>
    </cfRule>
    <cfRule type="containsText" dxfId="58" priority="128" operator="containsText" text="X">
      <formula>NOT(ISERROR(SEARCH("X",P20)))</formula>
    </cfRule>
  </conditionalFormatting>
  <conditionalFormatting sqref="Q24">
    <cfRule type="containsText" dxfId="57" priority="97" operator="containsText" text="V">
      <formula>NOT(ISERROR(SEARCH("V",Q24)))</formula>
    </cfRule>
    <cfRule type="containsText" dxfId="56" priority="98" operator="containsText" text="X">
      <formula>NOT(ISERROR(SEARCH("X",Q24)))</formula>
    </cfRule>
  </conditionalFormatting>
  <conditionalFormatting sqref="D25:Q25">
    <cfRule type="containsText" dxfId="55" priority="95" operator="containsText" text="V">
      <formula>NOT(ISERROR(SEARCH("V",D25)))</formula>
    </cfRule>
    <cfRule type="containsText" dxfId="54" priority="96" operator="containsText" text="X">
      <formula>NOT(ISERROR(SEARCH("X",D25)))</formula>
    </cfRule>
  </conditionalFormatting>
  <conditionalFormatting sqref="D24">
    <cfRule type="containsText" dxfId="53" priority="123" operator="containsText" text="V">
      <formula>NOT(ISERROR(SEARCH("V",D24)))</formula>
    </cfRule>
    <cfRule type="containsText" dxfId="52" priority="124" operator="containsText" text="X">
      <formula>NOT(ISERROR(SEARCH("X",D24)))</formula>
    </cfRule>
  </conditionalFormatting>
  <conditionalFormatting sqref="E24">
    <cfRule type="containsText" dxfId="51" priority="121" operator="containsText" text="V">
      <formula>NOT(ISERROR(SEARCH("V",E24)))</formula>
    </cfRule>
    <cfRule type="containsText" dxfId="50" priority="122" operator="containsText" text="X">
      <formula>NOT(ISERROR(SEARCH("X",E24)))</formula>
    </cfRule>
  </conditionalFormatting>
  <conditionalFormatting sqref="F24">
    <cfRule type="containsText" dxfId="49" priority="119" operator="containsText" text="V">
      <formula>NOT(ISERROR(SEARCH("V",F24)))</formula>
    </cfRule>
    <cfRule type="containsText" dxfId="48" priority="120" operator="containsText" text="X">
      <formula>NOT(ISERROR(SEARCH("X",F24)))</formula>
    </cfRule>
  </conditionalFormatting>
  <conditionalFormatting sqref="G24">
    <cfRule type="containsText" dxfId="47" priority="117" operator="containsText" text="V">
      <formula>NOT(ISERROR(SEARCH("V",G24)))</formula>
    </cfRule>
    <cfRule type="containsText" dxfId="46" priority="118" operator="containsText" text="X">
      <formula>NOT(ISERROR(SEARCH("X",G24)))</formula>
    </cfRule>
  </conditionalFormatting>
  <conditionalFormatting sqref="H24">
    <cfRule type="containsText" dxfId="45" priority="115" operator="containsText" text="V">
      <formula>NOT(ISERROR(SEARCH("V",H24)))</formula>
    </cfRule>
    <cfRule type="containsText" dxfId="44" priority="116" operator="containsText" text="X">
      <formula>NOT(ISERROR(SEARCH("X",H24)))</formula>
    </cfRule>
  </conditionalFormatting>
  <conditionalFormatting sqref="I24">
    <cfRule type="containsText" dxfId="43" priority="113" operator="containsText" text="V">
      <formula>NOT(ISERROR(SEARCH("V",I24)))</formula>
    </cfRule>
    <cfRule type="containsText" dxfId="42" priority="114" operator="containsText" text="X">
      <formula>NOT(ISERROR(SEARCH("X",I24)))</formula>
    </cfRule>
  </conditionalFormatting>
  <conditionalFormatting sqref="J24">
    <cfRule type="containsText" dxfId="41" priority="111" operator="containsText" text="V">
      <formula>NOT(ISERROR(SEARCH("V",J24)))</formula>
    </cfRule>
    <cfRule type="containsText" dxfId="40" priority="112" operator="containsText" text="X">
      <formula>NOT(ISERROR(SEARCH("X",J24)))</formula>
    </cfRule>
  </conditionalFormatting>
  <conditionalFormatting sqref="K24">
    <cfRule type="containsText" dxfId="39" priority="109" operator="containsText" text="V">
      <formula>NOT(ISERROR(SEARCH("V",K24)))</formula>
    </cfRule>
    <cfRule type="containsText" dxfId="38" priority="110" operator="containsText" text="X">
      <formula>NOT(ISERROR(SEARCH("X",K24)))</formula>
    </cfRule>
  </conditionalFormatting>
  <conditionalFormatting sqref="L24">
    <cfRule type="containsText" dxfId="37" priority="107" operator="containsText" text="V">
      <formula>NOT(ISERROR(SEARCH("V",L24)))</formula>
    </cfRule>
    <cfRule type="containsText" dxfId="36" priority="108" operator="containsText" text="X">
      <formula>NOT(ISERROR(SEARCH("X",L24)))</formula>
    </cfRule>
  </conditionalFormatting>
  <conditionalFormatting sqref="M24">
    <cfRule type="containsText" dxfId="35" priority="105" operator="containsText" text="V">
      <formula>NOT(ISERROR(SEARCH("V",M24)))</formula>
    </cfRule>
    <cfRule type="containsText" dxfId="34" priority="106" operator="containsText" text="X">
      <formula>NOT(ISERROR(SEARCH("X",M24)))</formula>
    </cfRule>
  </conditionalFormatting>
  <conditionalFormatting sqref="N24">
    <cfRule type="containsText" dxfId="33" priority="103" operator="containsText" text="V">
      <formula>NOT(ISERROR(SEARCH("V",N24)))</formula>
    </cfRule>
    <cfRule type="containsText" dxfId="32" priority="104" operator="containsText" text="X">
      <formula>NOT(ISERROR(SEARCH("X",N24)))</formula>
    </cfRule>
  </conditionalFormatting>
  <conditionalFormatting sqref="O24">
    <cfRule type="containsText" dxfId="31" priority="101" operator="containsText" text="V">
      <formula>NOT(ISERROR(SEARCH("V",O24)))</formula>
    </cfRule>
    <cfRule type="containsText" dxfId="30" priority="102" operator="containsText" text="X">
      <formula>NOT(ISERROR(SEARCH("X",O24)))</formula>
    </cfRule>
  </conditionalFormatting>
  <conditionalFormatting sqref="P24">
    <cfRule type="containsText" dxfId="29" priority="99" operator="containsText" text="V">
      <formula>NOT(ISERROR(SEARCH("V",P24)))</formula>
    </cfRule>
    <cfRule type="containsText" dxfId="28" priority="100" operator="containsText" text="X">
      <formula>NOT(ISERROR(SEARCH("X",P24)))</formula>
    </cfRule>
  </conditionalFormatting>
  <conditionalFormatting sqref="Q26">
    <cfRule type="containsText" dxfId="27" priority="67" operator="containsText" text="V">
      <formula>NOT(ISERROR(SEARCH("V",Q26)))</formula>
    </cfRule>
    <cfRule type="containsText" dxfId="26" priority="68" operator="containsText" text="X">
      <formula>NOT(ISERROR(SEARCH("X",Q26)))</formula>
    </cfRule>
  </conditionalFormatting>
  <conditionalFormatting sqref="D26">
    <cfRule type="containsText" dxfId="25" priority="93" operator="containsText" text="V">
      <formula>NOT(ISERROR(SEARCH("V",D26)))</formula>
    </cfRule>
    <cfRule type="containsText" dxfId="24" priority="94" operator="containsText" text="X">
      <formula>NOT(ISERROR(SEARCH("X",D26)))</formula>
    </cfRule>
  </conditionalFormatting>
  <conditionalFormatting sqref="E26">
    <cfRule type="containsText" dxfId="23" priority="91" operator="containsText" text="V">
      <formula>NOT(ISERROR(SEARCH("V",E26)))</formula>
    </cfRule>
    <cfRule type="containsText" dxfId="22" priority="92" operator="containsText" text="X">
      <formula>NOT(ISERROR(SEARCH("X",E26)))</formula>
    </cfRule>
  </conditionalFormatting>
  <conditionalFormatting sqref="F26">
    <cfRule type="containsText" dxfId="21" priority="89" operator="containsText" text="V">
      <formula>NOT(ISERROR(SEARCH("V",F26)))</formula>
    </cfRule>
    <cfRule type="containsText" dxfId="20" priority="90" operator="containsText" text="X">
      <formula>NOT(ISERROR(SEARCH("X",F26)))</formula>
    </cfRule>
  </conditionalFormatting>
  <conditionalFormatting sqref="G26">
    <cfRule type="containsText" dxfId="19" priority="87" operator="containsText" text="V">
      <formula>NOT(ISERROR(SEARCH("V",G26)))</formula>
    </cfRule>
    <cfRule type="containsText" dxfId="18" priority="88" operator="containsText" text="X">
      <formula>NOT(ISERROR(SEARCH("X",G26)))</formula>
    </cfRule>
  </conditionalFormatting>
  <conditionalFormatting sqref="H26">
    <cfRule type="containsText" dxfId="17" priority="85" operator="containsText" text="V">
      <formula>NOT(ISERROR(SEARCH("V",H26)))</formula>
    </cfRule>
    <cfRule type="containsText" dxfId="16" priority="86" operator="containsText" text="X">
      <formula>NOT(ISERROR(SEARCH("X",H26)))</formula>
    </cfRule>
  </conditionalFormatting>
  <conditionalFormatting sqref="I26">
    <cfRule type="containsText" dxfId="15" priority="83" operator="containsText" text="V">
      <formula>NOT(ISERROR(SEARCH("V",I26)))</formula>
    </cfRule>
    <cfRule type="containsText" dxfId="14" priority="84" operator="containsText" text="X">
      <formula>NOT(ISERROR(SEARCH("X",I26)))</formula>
    </cfRule>
  </conditionalFormatting>
  <conditionalFormatting sqref="J26">
    <cfRule type="containsText" dxfId="13" priority="81" operator="containsText" text="V">
      <formula>NOT(ISERROR(SEARCH("V",J26)))</formula>
    </cfRule>
    <cfRule type="containsText" dxfId="12" priority="82" operator="containsText" text="X">
      <formula>NOT(ISERROR(SEARCH("X",J26)))</formula>
    </cfRule>
  </conditionalFormatting>
  <conditionalFormatting sqref="M26">
    <cfRule type="containsText" dxfId="11" priority="75" operator="containsText" text="V">
      <formula>NOT(ISERROR(SEARCH("V",M26)))</formula>
    </cfRule>
    <cfRule type="containsText" dxfId="10" priority="76" operator="containsText" text="X">
      <formula>NOT(ISERROR(SEARCH("X",M26)))</formula>
    </cfRule>
  </conditionalFormatting>
  <conditionalFormatting sqref="O26">
    <cfRule type="containsText" dxfId="9" priority="71" operator="containsText" text="V">
      <formula>NOT(ISERROR(SEARCH("V",O26)))</formula>
    </cfRule>
    <cfRule type="containsText" dxfId="8" priority="72" operator="containsText" text="X">
      <formula>NOT(ISERROR(SEARCH("X",O26)))</formula>
    </cfRule>
  </conditionalFormatting>
  <conditionalFormatting sqref="P26">
    <cfRule type="containsText" dxfId="7" priority="69" operator="containsText" text="V">
      <formula>NOT(ISERROR(SEARCH("V",P26)))</formula>
    </cfRule>
    <cfRule type="containsText" dxfId="6" priority="70" operator="containsText" text="X">
      <formula>NOT(ISERROR(SEARCH("X",P26)))</formula>
    </cfRule>
  </conditionalFormatting>
  <dataValidations count="3">
    <dataValidation type="list" allowBlank="1" showInputMessage="1" showErrorMessage="1" sqref="D27 F27 H27 J27 L27 N27 P27" xr:uid="{CF80C1CF-3A29-4C00-A87E-654B7BEF9CD0}">
      <formula1>"עד 200 איש, מעל 200 איש, תחום החלל"</formula1>
    </dataValidation>
    <dataValidation type="list" allowBlank="1" showInputMessage="1" showErrorMessage="1" sqref="D25 F25 H25 J25 L25 N25 P25" xr:uid="{B495232B-2051-4FDA-A39F-A2EB5F329F95}">
      <formula1>"עד 5 מלש""ח, מעל 5 מלש""ח"</formula1>
    </dataValidation>
    <dataValidation type="list" allowBlank="1" showInputMessage="1" showErrorMessage="1" sqref="D12 F12 H12 J12 L12 N12 P12" xr:uid="{7DC57D72-D110-46EB-B6C2-D33D5C34DA34}">
      <formula1>"1,2,3,4,5"</formula1>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ltText="">
                <anchor moveWithCells="1">
                  <from>
                    <xdr:col>3</xdr:col>
                    <xdr:colOff>171450</xdr:colOff>
                    <xdr:row>28</xdr:row>
                    <xdr:rowOff>47625</xdr:rowOff>
                  </from>
                  <to>
                    <xdr:col>3</xdr:col>
                    <xdr:colOff>400050</xdr:colOff>
                    <xdr:row>29</xdr:row>
                    <xdr:rowOff>114300</xdr:rowOff>
                  </to>
                </anchor>
              </controlPr>
            </control>
          </mc:Choice>
        </mc:AlternateContent>
        <mc:AlternateContent xmlns:mc="http://schemas.openxmlformats.org/markup-compatibility/2006">
          <mc:Choice Requires="x14">
            <control shapeId="2050" r:id="rId5" name="Check Box 2">
              <controlPr defaultSize="0" autoFill="0" autoLine="0" autoPict="0" altText="">
                <anchor moveWithCells="1">
                  <from>
                    <xdr:col>5</xdr:col>
                    <xdr:colOff>171450</xdr:colOff>
                    <xdr:row>28</xdr:row>
                    <xdr:rowOff>47625</xdr:rowOff>
                  </from>
                  <to>
                    <xdr:col>5</xdr:col>
                    <xdr:colOff>400050</xdr:colOff>
                    <xdr:row>29</xdr:row>
                    <xdr:rowOff>114300</xdr:rowOff>
                  </to>
                </anchor>
              </controlPr>
            </control>
          </mc:Choice>
        </mc:AlternateContent>
        <mc:AlternateContent xmlns:mc="http://schemas.openxmlformats.org/markup-compatibility/2006">
          <mc:Choice Requires="x14">
            <control shapeId="2051" r:id="rId6" name="Check Box 3">
              <controlPr defaultSize="0" autoFill="0" autoLine="0" autoPict="0" altText="">
                <anchor moveWithCells="1">
                  <from>
                    <xdr:col>7</xdr:col>
                    <xdr:colOff>171450</xdr:colOff>
                    <xdr:row>28</xdr:row>
                    <xdr:rowOff>47625</xdr:rowOff>
                  </from>
                  <to>
                    <xdr:col>7</xdr:col>
                    <xdr:colOff>400050</xdr:colOff>
                    <xdr:row>29</xdr:row>
                    <xdr:rowOff>114300</xdr:rowOff>
                  </to>
                </anchor>
              </controlPr>
            </control>
          </mc:Choice>
        </mc:AlternateContent>
        <mc:AlternateContent xmlns:mc="http://schemas.openxmlformats.org/markup-compatibility/2006">
          <mc:Choice Requires="x14">
            <control shapeId="2052" r:id="rId7" name="Check Box 4">
              <controlPr defaultSize="0" autoFill="0" autoLine="0" autoPict="0" altText="">
                <anchor moveWithCells="1">
                  <from>
                    <xdr:col>9</xdr:col>
                    <xdr:colOff>171450</xdr:colOff>
                    <xdr:row>28</xdr:row>
                    <xdr:rowOff>47625</xdr:rowOff>
                  </from>
                  <to>
                    <xdr:col>9</xdr:col>
                    <xdr:colOff>400050</xdr:colOff>
                    <xdr:row>29</xdr:row>
                    <xdr:rowOff>114300</xdr:rowOff>
                  </to>
                </anchor>
              </controlPr>
            </control>
          </mc:Choice>
        </mc:AlternateContent>
        <mc:AlternateContent xmlns:mc="http://schemas.openxmlformats.org/markup-compatibility/2006">
          <mc:Choice Requires="x14">
            <control shapeId="2053" r:id="rId8" name="Check Box 5">
              <controlPr defaultSize="0" autoFill="0" autoLine="0" autoPict="0" altText="">
                <anchor moveWithCells="1">
                  <from>
                    <xdr:col>11</xdr:col>
                    <xdr:colOff>171450</xdr:colOff>
                    <xdr:row>28</xdr:row>
                    <xdr:rowOff>47625</xdr:rowOff>
                  </from>
                  <to>
                    <xdr:col>11</xdr:col>
                    <xdr:colOff>400050</xdr:colOff>
                    <xdr:row>29</xdr:row>
                    <xdr:rowOff>114300</xdr:rowOff>
                  </to>
                </anchor>
              </controlPr>
            </control>
          </mc:Choice>
        </mc:AlternateContent>
        <mc:AlternateContent xmlns:mc="http://schemas.openxmlformats.org/markup-compatibility/2006">
          <mc:Choice Requires="x14">
            <control shapeId="2054" r:id="rId9" name="Check Box 6">
              <controlPr defaultSize="0" autoFill="0" autoLine="0" autoPict="0" altText="">
                <anchor moveWithCells="1">
                  <from>
                    <xdr:col>13</xdr:col>
                    <xdr:colOff>171450</xdr:colOff>
                    <xdr:row>28</xdr:row>
                    <xdr:rowOff>47625</xdr:rowOff>
                  </from>
                  <to>
                    <xdr:col>13</xdr:col>
                    <xdr:colOff>400050</xdr:colOff>
                    <xdr:row>29</xdr:row>
                    <xdr:rowOff>114300</xdr:rowOff>
                  </to>
                </anchor>
              </controlPr>
            </control>
          </mc:Choice>
        </mc:AlternateContent>
        <mc:AlternateContent xmlns:mc="http://schemas.openxmlformats.org/markup-compatibility/2006">
          <mc:Choice Requires="x14">
            <control shapeId="2055" r:id="rId10" name="Check Box 7">
              <controlPr defaultSize="0" autoFill="0" autoLine="0" autoPict="0" altText="">
                <anchor moveWithCells="1">
                  <from>
                    <xdr:col>15</xdr:col>
                    <xdr:colOff>171450</xdr:colOff>
                    <xdr:row>28</xdr:row>
                    <xdr:rowOff>47625</xdr:rowOff>
                  </from>
                  <to>
                    <xdr:col>15</xdr:col>
                    <xdr:colOff>400050</xdr:colOff>
                    <xdr:row>29</xdr:row>
                    <xdr:rowOff>114300</xdr:rowOff>
                  </to>
                </anchor>
              </controlPr>
            </control>
          </mc:Choice>
        </mc:AlternateContent>
        <mc:AlternateContent xmlns:mc="http://schemas.openxmlformats.org/markup-compatibility/2006">
          <mc:Choice Requires="x14">
            <control shapeId="2056" r:id="rId11" name="Check Box 8">
              <controlPr defaultSize="0" autoFill="0" autoLine="0" autoPict="0" altText="">
                <anchor moveWithCells="1">
                  <from>
                    <xdr:col>3</xdr:col>
                    <xdr:colOff>171450</xdr:colOff>
                    <xdr:row>29</xdr:row>
                    <xdr:rowOff>47625</xdr:rowOff>
                  </from>
                  <to>
                    <xdr:col>3</xdr:col>
                    <xdr:colOff>400050</xdr:colOff>
                    <xdr:row>30</xdr:row>
                    <xdr:rowOff>114300</xdr:rowOff>
                  </to>
                </anchor>
              </controlPr>
            </control>
          </mc:Choice>
        </mc:AlternateContent>
        <mc:AlternateContent xmlns:mc="http://schemas.openxmlformats.org/markup-compatibility/2006">
          <mc:Choice Requires="x14">
            <control shapeId="2057" r:id="rId12" name="Check Box 9">
              <controlPr defaultSize="0" autoFill="0" autoLine="0" autoPict="0" altText="">
                <anchor moveWithCells="1">
                  <from>
                    <xdr:col>3</xdr:col>
                    <xdr:colOff>171450</xdr:colOff>
                    <xdr:row>30</xdr:row>
                    <xdr:rowOff>47625</xdr:rowOff>
                  </from>
                  <to>
                    <xdr:col>3</xdr:col>
                    <xdr:colOff>400050</xdr:colOff>
                    <xdr:row>31</xdr:row>
                    <xdr:rowOff>114300</xdr:rowOff>
                  </to>
                </anchor>
              </controlPr>
            </control>
          </mc:Choice>
        </mc:AlternateContent>
        <mc:AlternateContent xmlns:mc="http://schemas.openxmlformats.org/markup-compatibility/2006">
          <mc:Choice Requires="x14">
            <control shapeId="2058" r:id="rId13" name="Check Box 10">
              <controlPr defaultSize="0" autoFill="0" autoLine="0" autoPict="0" altText="">
                <anchor moveWithCells="1">
                  <from>
                    <xdr:col>5</xdr:col>
                    <xdr:colOff>171450</xdr:colOff>
                    <xdr:row>29</xdr:row>
                    <xdr:rowOff>47625</xdr:rowOff>
                  </from>
                  <to>
                    <xdr:col>5</xdr:col>
                    <xdr:colOff>400050</xdr:colOff>
                    <xdr:row>30</xdr:row>
                    <xdr:rowOff>114300</xdr:rowOff>
                  </to>
                </anchor>
              </controlPr>
            </control>
          </mc:Choice>
        </mc:AlternateContent>
        <mc:AlternateContent xmlns:mc="http://schemas.openxmlformats.org/markup-compatibility/2006">
          <mc:Choice Requires="x14">
            <control shapeId="2059" r:id="rId14" name="Check Box 11">
              <controlPr defaultSize="0" autoFill="0" autoLine="0" autoPict="0" altText="">
                <anchor moveWithCells="1">
                  <from>
                    <xdr:col>7</xdr:col>
                    <xdr:colOff>171450</xdr:colOff>
                    <xdr:row>29</xdr:row>
                    <xdr:rowOff>47625</xdr:rowOff>
                  </from>
                  <to>
                    <xdr:col>7</xdr:col>
                    <xdr:colOff>400050</xdr:colOff>
                    <xdr:row>30</xdr:row>
                    <xdr:rowOff>114300</xdr:rowOff>
                  </to>
                </anchor>
              </controlPr>
            </control>
          </mc:Choice>
        </mc:AlternateContent>
        <mc:AlternateContent xmlns:mc="http://schemas.openxmlformats.org/markup-compatibility/2006">
          <mc:Choice Requires="x14">
            <control shapeId="2060" r:id="rId15" name="Check Box 12">
              <controlPr defaultSize="0" autoFill="0" autoLine="0" autoPict="0" altText="">
                <anchor moveWithCells="1">
                  <from>
                    <xdr:col>9</xdr:col>
                    <xdr:colOff>171450</xdr:colOff>
                    <xdr:row>29</xdr:row>
                    <xdr:rowOff>47625</xdr:rowOff>
                  </from>
                  <to>
                    <xdr:col>9</xdr:col>
                    <xdr:colOff>400050</xdr:colOff>
                    <xdr:row>30</xdr:row>
                    <xdr:rowOff>114300</xdr:rowOff>
                  </to>
                </anchor>
              </controlPr>
            </control>
          </mc:Choice>
        </mc:AlternateContent>
        <mc:AlternateContent xmlns:mc="http://schemas.openxmlformats.org/markup-compatibility/2006">
          <mc:Choice Requires="x14">
            <control shapeId="2061" r:id="rId16" name="Check Box 13">
              <controlPr defaultSize="0" autoFill="0" autoLine="0" autoPict="0" altText="">
                <anchor moveWithCells="1">
                  <from>
                    <xdr:col>11</xdr:col>
                    <xdr:colOff>171450</xdr:colOff>
                    <xdr:row>29</xdr:row>
                    <xdr:rowOff>47625</xdr:rowOff>
                  </from>
                  <to>
                    <xdr:col>11</xdr:col>
                    <xdr:colOff>400050</xdr:colOff>
                    <xdr:row>30</xdr:row>
                    <xdr:rowOff>114300</xdr:rowOff>
                  </to>
                </anchor>
              </controlPr>
            </control>
          </mc:Choice>
        </mc:AlternateContent>
        <mc:AlternateContent xmlns:mc="http://schemas.openxmlformats.org/markup-compatibility/2006">
          <mc:Choice Requires="x14">
            <control shapeId="2062" r:id="rId17" name="Check Box 14">
              <controlPr defaultSize="0" autoFill="0" autoLine="0" autoPict="0" altText="">
                <anchor moveWithCells="1">
                  <from>
                    <xdr:col>13</xdr:col>
                    <xdr:colOff>171450</xdr:colOff>
                    <xdr:row>29</xdr:row>
                    <xdr:rowOff>47625</xdr:rowOff>
                  </from>
                  <to>
                    <xdr:col>13</xdr:col>
                    <xdr:colOff>400050</xdr:colOff>
                    <xdr:row>30</xdr:row>
                    <xdr:rowOff>114300</xdr:rowOff>
                  </to>
                </anchor>
              </controlPr>
            </control>
          </mc:Choice>
        </mc:AlternateContent>
        <mc:AlternateContent xmlns:mc="http://schemas.openxmlformats.org/markup-compatibility/2006">
          <mc:Choice Requires="x14">
            <control shapeId="2063" r:id="rId18" name="Check Box 15">
              <controlPr defaultSize="0" autoFill="0" autoLine="0" autoPict="0" altText="">
                <anchor moveWithCells="1">
                  <from>
                    <xdr:col>15</xdr:col>
                    <xdr:colOff>171450</xdr:colOff>
                    <xdr:row>29</xdr:row>
                    <xdr:rowOff>47625</xdr:rowOff>
                  </from>
                  <to>
                    <xdr:col>15</xdr:col>
                    <xdr:colOff>400050</xdr:colOff>
                    <xdr:row>30</xdr:row>
                    <xdr:rowOff>114300</xdr:rowOff>
                  </to>
                </anchor>
              </controlPr>
            </control>
          </mc:Choice>
        </mc:AlternateContent>
        <mc:AlternateContent xmlns:mc="http://schemas.openxmlformats.org/markup-compatibility/2006">
          <mc:Choice Requires="x14">
            <control shapeId="2064" r:id="rId19" name="Check Box 16">
              <controlPr defaultSize="0" autoFill="0" autoLine="0" autoPict="0" altText="">
                <anchor moveWithCells="1">
                  <from>
                    <xdr:col>5</xdr:col>
                    <xdr:colOff>171450</xdr:colOff>
                    <xdr:row>30</xdr:row>
                    <xdr:rowOff>47625</xdr:rowOff>
                  </from>
                  <to>
                    <xdr:col>5</xdr:col>
                    <xdr:colOff>400050</xdr:colOff>
                    <xdr:row>31</xdr:row>
                    <xdr:rowOff>114300</xdr:rowOff>
                  </to>
                </anchor>
              </controlPr>
            </control>
          </mc:Choice>
        </mc:AlternateContent>
        <mc:AlternateContent xmlns:mc="http://schemas.openxmlformats.org/markup-compatibility/2006">
          <mc:Choice Requires="x14">
            <control shapeId="2065" r:id="rId20" name="Check Box 17">
              <controlPr defaultSize="0" autoFill="0" autoLine="0" autoPict="0" altText="">
                <anchor moveWithCells="1">
                  <from>
                    <xdr:col>7</xdr:col>
                    <xdr:colOff>171450</xdr:colOff>
                    <xdr:row>30</xdr:row>
                    <xdr:rowOff>47625</xdr:rowOff>
                  </from>
                  <to>
                    <xdr:col>7</xdr:col>
                    <xdr:colOff>400050</xdr:colOff>
                    <xdr:row>31</xdr:row>
                    <xdr:rowOff>114300</xdr:rowOff>
                  </to>
                </anchor>
              </controlPr>
            </control>
          </mc:Choice>
        </mc:AlternateContent>
        <mc:AlternateContent xmlns:mc="http://schemas.openxmlformats.org/markup-compatibility/2006">
          <mc:Choice Requires="x14">
            <control shapeId="2066" r:id="rId21" name="Check Box 18">
              <controlPr defaultSize="0" autoFill="0" autoLine="0" autoPict="0" altText="">
                <anchor moveWithCells="1">
                  <from>
                    <xdr:col>9</xdr:col>
                    <xdr:colOff>171450</xdr:colOff>
                    <xdr:row>30</xdr:row>
                    <xdr:rowOff>47625</xdr:rowOff>
                  </from>
                  <to>
                    <xdr:col>9</xdr:col>
                    <xdr:colOff>400050</xdr:colOff>
                    <xdr:row>31</xdr:row>
                    <xdr:rowOff>114300</xdr:rowOff>
                  </to>
                </anchor>
              </controlPr>
            </control>
          </mc:Choice>
        </mc:AlternateContent>
        <mc:AlternateContent xmlns:mc="http://schemas.openxmlformats.org/markup-compatibility/2006">
          <mc:Choice Requires="x14">
            <control shapeId="2067" r:id="rId22" name="Check Box 19">
              <controlPr defaultSize="0" autoFill="0" autoLine="0" autoPict="0" altText="">
                <anchor moveWithCells="1">
                  <from>
                    <xdr:col>11</xdr:col>
                    <xdr:colOff>171450</xdr:colOff>
                    <xdr:row>30</xdr:row>
                    <xdr:rowOff>47625</xdr:rowOff>
                  </from>
                  <to>
                    <xdr:col>11</xdr:col>
                    <xdr:colOff>400050</xdr:colOff>
                    <xdr:row>31</xdr:row>
                    <xdr:rowOff>114300</xdr:rowOff>
                  </to>
                </anchor>
              </controlPr>
            </control>
          </mc:Choice>
        </mc:AlternateContent>
        <mc:AlternateContent xmlns:mc="http://schemas.openxmlformats.org/markup-compatibility/2006">
          <mc:Choice Requires="x14">
            <control shapeId="2068" r:id="rId23" name="Check Box 20">
              <controlPr defaultSize="0" autoFill="0" autoLine="0" autoPict="0" altText="">
                <anchor moveWithCells="1">
                  <from>
                    <xdr:col>13</xdr:col>
                    <xdr:colOff>171450</xdr:colOff>
                    <xdr:row>30</xdr:row>
                    <xdr:rowOff>47625</xdr:rowOff>
                  </from>
                  <to>
                    <xdr:col>13</xdr:col>
                    <xdr:colOff>400050</xdr:colOff>
                    <xdr:row>31</xdr:row>
                    <xdr:rowOff>114300</xdr:rowOff>
                  </to>
                </anchor>
              </controlPr>
            </control>
          </mc:Choice>
        </mc:AlternateContent>
        <mc:AlternateContent xmlns:mc="http://schemas.openxmlformats.org/markup-compatibility/2006">
          <mc:Choice Requires="x14">
            <control shapeId="2069" r:id="rId24" name="Check Box 21">
              <controlPr defaultSize="0" autoFill="0" autoLine="0" autoPict="0" altText="">
                <anchor moveWithCells="1">
                  <from>
                    <xdr:col>15</xdr:col>
                    <xdr:colOff>171450</xdr:colOff>
                    <xdr:row>30</xdr:row>
                    <xdr:rowOff>47625</xdr:rowOff>
                  </from>
                  <to>
                    <xdr:col>15</xdr:col>
                    <xdr:colOff>400050</xdr:colOff>
                    <xdr:row>31</xdr:row>
                    <xdr:rowOff>114300</xdr:rowOff>
                  </to>
                </anchor>
              </controlPr>
            </control>
          </mc:Choice>
        </mc:AlternateContent>
        <mc:AlternateContent xmlns:mc="http://schemas.openxmlformats.org/markup-compatibility/2006">
          <mc:Choice Requires="x14">
            <control shapeId="2070" r:id="rId25" name="Check Box 22">
              <controlPr defaultSize="0" autoFill="0" autoLine="0" autoPict="0" altText="">
                <anchor moveWithCells="1">
                  <from>
                    <xdr:col>3</xdr:col>
                    <xdr:colOff>180975</xdr:colOff>
                    <xdr:row>6</xdr:row>
                    <xdr:rowOff>57150</xdr:rowOff>
                  </from>
                  <to>
                    <xdr:col>4</xdr:col>
                    <xdr:colOff>342900</xdr:colOff>
                    <xdr:row>6</xdr:row>
                    <xdr:rowOff>314325</xdr:rowOff>
                  </to>
                </anchor>
              </controlPr>
            </control>
          </mc:Choice>
        </mc:AlternateContent>
        <mc:AlternateContent xmlns:mc="http://schemas.openxmlformats.org/markup-compatibility/2006">
          <mc:Choice Requires="x14">
            <control shapeId="2071" r:id="rId26" name="Check Box 23">
              <controlPr defaultSize="0" autoFill="0" autoLine="0" autoPict="0" altText="">
                <anchor moveWithCells="1">
                  <from>
                    <xdr:col>3</xdr:col>
                    <xdr:colOff>180975</xdr:colOff>
                    <xdr:row>7</xdr:row>
                    <xdr:rowOff>57150</xdr:rowOff>
                  </from>
                  <to>
                    <xdr:col>3</xdr:col>
                    <xdr:colOff>523875</xdr:colOff>
                    <xdr:row>7</xdr:row>
                    <xdr:rowOff>381000</xdr:rowOff>
                  </to>
                </anchor>
              </controlPr>
            </control>
          </mc:Choice>
        </mc:AlternateContent>
        <mc:AlternateContent xmlns:mc="http://schemas.openxmlformats.org/markup-compatibility/2006">
          <mc:Choice Requires="x14">
            <control shapeId="2072" r:id="rId27" name="Check Box 24">
              <controlPr defaultSize="0" autoFill="0" autoLine="0" autoPict="0" altText="">
                <anchor moveWithCells="1">
                  <from>
                    <xdr:col>3</xdr:col>
                    <xdr:colOff>180975</xdr:colOff>
                    <xdr:row>8</xdr:row>
                    <xdr:rowOff>66675</xdr:rowOff>
                  </from>
                  <to>
                    <xdr:col>3</xdr:col>
                    <xdr:colOff>476250</xdr:colOff>
                    <xdr:row>8</xdr:row>
                    <xdr:rowOff>314325</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5</xdr:col>
                    <xdr:colOff>247650</xdr:colOff>
                    <xdr:row>6</xdr:row>
                    <xdr:rowOff>66675</xdr:rowOff>
                  </from>
                  <to>
                    <xdr:col>5</xdr:col>
                    <xdr:colOff>533400</xdr:colOff>
                    <xdr:row>6</xdr:row>
                    <xdr:rowOff>342900</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5</xdr:col>
                    <xdr:colOff>247650</xdr:colOff>
                    <xdr:row>7</xdr:row>
                    <xdr:rowOff>66675</xdr:rowOff>
                  </from>
                  <to>
                    <xdr:col>5</xdr:col>
                    <xdr:colOff>533400</xdr:colOff>
                    <xdr:row>7</xdr:row>
                    <xdr:rowOff>342900</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5</xdr:col>
                    <xdr:colOff>247650</xdr:colOff>
                    <xdr:row>8</xdr:row>
                    <xdr:rowOff>66675</xdr:rowOff>
                  </from>
                  <to>
                    <xdr:col>5</xdr:col>
                    <xdr:colOff>533400</xdr:colOff>
                    <xdr:row>8</xdr:row>
                    <xdr:rowOff>342900</xdr:rowOff>
                  </to>
                </anchor>
              </controlPr>
            </control>
          </mc:Choice>
        </mc:AlternateContent>
        <mc:AlternateContent xmlns:mc="http://schemas.openxmlformats.org/markup-compatibility/2006">
          <mc:Choice Requires="x14">
            <control shapeId="2076" r:id="rId31" name="Check Box 28">
              <controlPr defaultSize="0" autoFill="0" autoLine="0" autoPict="0">
                <anchor moveWithCells="1">
                  <from>
                    <xdr:col>7</xdr:col>
                    <xdr:colOff>247650</xdr:colOff>
                    <xdr:row>6</xdr:row>
                    <xdr:rowOff>66675</xdr:rowOff>
                  </from>
                  <to>
                    <xdr:col>7</xdr:col>
                    <xdr:colOff>533400</xdr:colOff>
                    <xdr:row>6</xdr:row>
                    <xdr:rowOff>342900</xdr:rowOff>
                  </to>
                </anchor>
              </controlPr>
            </control>
          </mc:Choice>
        </mc:AlternateContent>
        <mc:AlternateContent xmlns:mc="http://schemas.openxmlformats.org/markup-compatibility/2006">
          <mc:Choice Requires="x14">
            <control shapeId="2077" r:id="rId32" name="Check Box 29">
              <controlPr defaultSize="0" autoFill="0" autoLine="0" autoPict="0">
                <anchor moveWithCells="1">
                  <from>
                    <xdr:col>7</xdr:col>
                    <xdr:colOff>247650</xdr:colOff>
                    <xdr:row>7</xdr:row>
                    <xdr:rowOff>66675</xdr:rowOff>
                  </from>
                  <to>
                    <xdr:col>7</xdr:col>
                    <xdr:colOff>533400</xdr:colOff>
                    <xdr:row>7</xdr:row>
                    <xdr:rowOff>342900</xdr:rowOff>
                  </to>
                </anchor>
              </controlPr>
            </control>
          </mc:Choice>
        </mc:AlternateContent>
        <mc:AlternateContent xmlns:mc="http://schemas.openxmlformats.org/markup-compatibility/2006">
          <mc:Choice Requires="x14">
            <control shapeId="2078" r:id="rId33" name="Check Box 30">
              <controlPr defaultSize="0" autoFill="0" autoLine="0" autoPict="0">
                <anchor moveWithCells="1">
                  <from>
                    <xdr:col>7</xdr:col>
                    <xdr:colOff>247650</xdr:colOff>
                    <xdr:row>8</xdr:row>
                    <xdr:rowOff>66675</xdr:rowOff>
                  </from>
                  <to>
                    <xdr:col>7</xdr:col>
                    <xdr:colOff>533400</xdr:colOff>
                    <xdr:row>8</xdr:row>
                    <xdr:rowOff>342900</xdr:rowOff>
                  </to>
                </anchor>
              </controlPr>
            </control>
          </mc:Choice>
        </mc:AlternateContent>
        <mc:AlternateContent xmlns:mc="http://schemas.openxmlformats.org/markup-compatibility/2006">
          <mc:Choice Requires="x14">
            <control shapeId="2079" r:id="rId34" name="Check Box 31">
              <controlPr defaultSize="0" autoFill="0" autoLine="0" autoPict="0">
                <anchor moveWithCells="1">
                  <from>
                    <xdr:col>9</xdr:col>
                    <xdr:colOff>247650</xdr:colOff>
                    <xdr:row>6</xdr:row>
                    <xdr:rowOff>66675</xdr:rowOff>
                  </from>
                  <to>
                    <xdr:col>9</xdr:col>
                    <xdr:colOff>533400</xdr:colOff>
                    <xdr:row>6</xdr:row>
                    <xdr:rowOff>342900</xdr:rowOff>
                  </to>
                </anchor>
              </controlPr>
            </control>
          </mc:Choice>
        </mc:AlternateContent>
        <mc:AlternateContent xmlns:mc="http://schemas.openxmlformats.org/markup-compatibility/2006">
          <mc:Choice Requires="x14">
            <control shapeId="2080" r:id="rId35" name="Check Box 32">
              <controlPr defaultSize="0" autoFill="0" autoLine="0" autoPict="0">
                <anchor moveWithCells="1">
                  <from>
                    <xdr:col>9</xdr:col>
                    <xdr:colOff>247650</xdr:colOff>
                    <xdr:row>7</xdr:row>
                    <xdr:rowOff>66675</xdr:rowOff>
                  </from>
                  <to>
                    <xdr:col>9</xdr:col>
                    <xdr:colOff>533400</xdr:colOff>
                    <xdr:row>7</xdr:row>
                    <xdr:rowOff>342900</xdr:rowOff>
                  </to>
                </anchor>
              </controlPr>
            </control>
          </mc:Choice>
        </mc:AlternateContent>
        <mc:AlternateContent xmlns:mc="http://schemas.openxmlformats.org/markup-compatibility/2006">
          <mc:Choice Requires="x14">
            <control shapeId="2081" r:id="rId36" name="Check Box 33">
              <controlPr defaultSize="0" autoFill="0" autoLine="0" autoPict="0">
                <anchor moveWithCells="1">
                  <from>
                    <xdr:col>9</xdr:col>
                    <xdr:colOff>247650</xdr:colOff>
                    <xdr:row>8</xdr:row>
                    <xdr:rowOff>66675</xdr:rowOff>
                  </from>
                  <to>
                    <xdr:col>9</xdr:col>
                    <xdr:colOff>533400</xdr:colOff>
                    <xdr:row>8</xdr:row>
                    <xdr:rowOff>342900</xdr:rowOff>
                  </to>
                </anchor>
              </controlPr>
            </control>
          </mc:Choice>
        </mc:AlternateContent>
        <mc:AlternateContent xmlns:mc="http://schemas.openxmlformats.org/markup-compatibility/2006">
          <mc:Choice Requires="x14">
            <control shapeId="2082" r:id="rId37" name="Check Box 34">
              <controlPr defaultSize="0" autoFill="0" autoLine="0" autoPict="0">
                <anchor moveWithCells="1">
                  <from>
                    <xdr:col>11</xdr:col>
                    <xdr:colOff>247650</xdr:colOff>
                    <xdr:row>6</xdr:row>
                    <xdr:rowOff>66675</xdr:rowOff>
                  </from>
                  <to>
                    <xdr:col>11</xdr:col>
                    <xdr:colOff>533400</xdr:colOff>
                    <xdr:row>6</xdr:row>
                    <xdr:rowOff>342900</xdr:rowOff>
                  </to>
                </anchor>
              </controlPr>
            </control>
          </mc:Choice>
        </mc:AlternateContent>
        <mc:AlternateContent xmlns:mc="http://schemas.openxmlformats.org/markup-compatibility/2006">
          <mc:Choice Requires="x14">
            <control shapeId="2083" r:id="rId38" name="Check Box 35">
              <controlPr defaultSize="0" autoFill="0" autoLine="0" autoPict="0">
                <anchor moveWithCells="1">
                  <from>
                    <xdr:col>11</xdr:col>
                    <xdr:colOff>247650</xdr:colOff>
                    <xdr:row>7</xdr:row>
                    <xdr:rowOff>66675</xdr:rowOff>
                  </from>
                  <to>
                    <xdr:col>11</xdr:col>
                    <xdr:colOff>533400</xdr:colOff>
                    <xdr:row>7</xdr:row>
                    <xdr:rowOff>342900</xdr:rowOff>
                  </to>
                </anchor>
              </controlPr>
            </control>
          </mc:Choice>
        </mc:AlternateContent>
        <mc:AlternateContent xmlns:mc="http://schemas.openxmlformats.org/markup-compatibility/2006">
          <mc:Choice Requires="x14">
            <control shapeId="2084" r:id="rId39" name="Check Box 36">
              <controlPr defaultSize="0" autoFill="0" autoLine="0" autoPict="0">
                <anchor moveWithCells="1">
                  <from>
                    <xdr:col>11</xdr:col>
                    <xdr:colOff>247650</xdr:colOff>
                    <xdr:row>8</xdr:row>
                    <xdr:rowOff>66675</xdr:rowOff>
                  </from>
                  <to>
                    <xdr:col>11</xdr:col>
                    <xdr:colOff>533400</xdr:colOff>
                    <xdr:row>8</xdr:row>
                    <xdr:rowOff>342900</xdr:rowOff>
                  </to>
                </anchor>
              </controlPr>
            </control>
          </mc:Choice>
        </mc:AlternateContent>
        <mc:AlternateContent xmlns:mc="http://schemas.openxmlformats.org/markup-compatibility/2006">
          <mc:Choice Requires="x14">
            <control shapeId="2085" r:id="rId40" name="Check Box 37">
              <controlPr defaultSize="0" autoFill="0" autoLine="0" autoPict="0">
                <anchor moveWithCells="1">
                  <from>
                    <xdr:col>13</xdr:col>
                    <xdr:colOff>247650</xdr:colOff>
                    <xdr:row>6</xdr:row>
                    <xdr:rowOff>66675</xdr:rowOff>
                  </from>
                  <to>
                    <xdr:col>13</xdr:col>
                    <xdr:colOff>533400</xdr:colOff>
                    <xdr:row>6</xdr:row>
                    <xdr:rowOff>342900</xdr:rowOff>
                  </to>
                </anchor>
              </controlPr>
            </control>
          </mc:Choice>
        </mc:AlternateContent>
        <mc:AlternateContent xmlns:mc="http://schemas.openxmlformats.org/markup-compatibility/2006">
          <mc:Choice Requires="x14">
            <control shapeId="2086" r:id="rId41" name="Check Box 38">
              <controlPr defaultSize="0" autoFill="0" autoLine="0" autoPict="0">
                <anchor moveWithCells="1">
                  <from>
                    <xdr:col>13</xdr:col>
                    <xdr:colOff>247650</xdr:colOff>
                    <xdr:row>7</xdr:row>
                    <xdr:rowOff>66675</xdr:rowOff>
                  </from>
                  <to>
                    <xdr:col>13</xdr:col>
                    <xdr:colOff>533400</xdr:colOff>
                    <xdr:row>7</xdr:row>
                    <xdr:rowOff>342900</xdr:rowOff>
                  </to>
                </anchor>
              </controlPr>
            </control>
          </mc:Choice>
        </mc:AlternateContent>
        <mc:AlternateContent xmlns:mc="http://schemas.openxmlformats.org/markup-compatibility/2006">
          <mc:Choice Requires="x14">
            <control shapeId="2087" r:id="rId42" name="Check Box 39">
              <controlPr defaultSize="0" autoFill="0" autoLine="0" autoPict="0">
                <anchor moveWithCells="1">
                  <from>
                    <xdr:col>13</xdr:col>
                    <xdr:colOff>247650</xdr:colOff>
                    <xdr:row>8</xdr:row>
                    <xdr:rowOff>66675</xdr:rowOff>
                  </from>
                  <to>
                    <xdr:col>13</xdr:col>
                    <xdr:colOff>533400</xdr:colOff>
                    <xdr:row>8</xdr:row>
                    <xdr:rowOff>342900</xdr:rowOff>
                  </to>
                </anchor>
              </controlPr>
            </control>
          </mc:Choice>
        </mc:AlternateContent>
        <mc:AlternateContent xmlns:mc="http://schemas.openxmlformats.org/markup-compatibility/2006">
          <mc:Choice Requires="x14">
            <control shapeId="2088" r:id="rId43" name="Check Box 40">
              <controlPr defaultSize="0" autoFill="0" autoLine="0" autoPict="0">
                <anchor moveWithCells="1">
                  <from>
                    <xdr:col>15</xdr:col>
                    <xdr:colOff>247650</xdr:colOff>
                    <xdr:row>6</xdr:row>
                    <xdr:rowOff>66675</xdr:rowOff>
                  </from>
                  <to>
                    <xdr:col>15</xdr:col>
                    <xdr:colOff>533400</xdr:colOff>
                    <xdr:row>6</xdr:row>
                    <xdr:rowOff>342900</xdr:rowOff>
                  </to>
                </anchor>
              </controlPr>
            </control>
          </mc:Choice>
        </mc:AlternateContent>
        <mc:AlternateContent xmlns:mc="http://schemas.openxmlformats.org/markup-compatibility/2006">
          <mc:Choice Requires="x14">
            <control shapeId="2089" r:id="rId44" name="Check Box 41">
              <controlPr defaultSize="0" autoFill="0" autoLine="0" autoPict="0">
                <anchor moveWithCells="1">
                  <from>
                    <xdr:col>15</xdr:col>
                    <xdr:colOff>247650</xdr:colOff>
                    <xdr:row>7</xdr:row>
                    <xdr:rowOff>66675</xdr:rowOff>
                  </from>
                  <to>
                    <xdr:col>15</xdr:col>
                    <xdr:colOff>533400</xdr:colOff>
                    <xdr:row>7</xdr:row>
                    <xdr:rowOff>342900</xdr:rowOff>
                  </to>
                </anchor>
              </controlPr>
            </control>
          </mc:Choice>
        </mc:AlternateContent>
        <mc:AlternateContent xmlns:mc="http://schemas.openxmlformats.org/markup-compatibility/2006">
          <mc:Choice Requires="x14">
            <control shapeId="2090" r:id="rId45" name="Check Box 42">
              <controlPr defaultSize="0" autoFill="0" autoLine="0" autoPict="0">
                <anchor moveWithCells="1">
                  <from>
                    <xdr:col>15</xdr:col>
                    <xdr:colOff>247650</xdr:colOff>
                    <xdr:row>8</xdr:row>
                    <xdr:rowOff>66675</xdr:rowOff>
                  </from>
                  <to>
                    <xdr:col>15</xdr:col>
                    <xdr:colOff>533400</xdr:colOff>
                    <xdr:row>8</xdr:row>
                    <xdr:rowOff>342900</xdr:rowOff>
                  </to>
                </anchor>
              </controlPr>
            </control>
          </mc:Choice>
        </mc:AlternateContent>
        <mc:AlternateContent xmlns:mc="http://schemas.openxmlformats.org/markup-compatibility/2006">
          <mc:Choice Requires="x14">
            <control shapeId="2091" r:id="rId46" name="Check Box 43">
              <controlPr defaultSize="0" autoFill="0" autoLine="0" autoPict="0" altText="">
                <anchor moveWithCells="1">
                  <from>
                    <xdr:col>3</xdr:col>
                    <xdr:colOff>180975</xdr:colOff>
                    <xdr:row>13</xdr:row>
                    <xdr:rowOff>57150</xdr:rowOff>
                  </from>
                  <to>
                    <xdr:col>3</xdr:col>
                    <xdr:colOff>523875</xdr:colOff>
                    <xdr:row>13</xdr:row>
                    <xdr:rowOff>381000</xdr:rowOff>
                  </to>
                </anchor>
              </controlPr>
            </control>
          </mc:Choice>
        </mc:AlternateContent>
        <mc:AlternateContent xmlns:mc="http://schemas.openxmlformats.org/markup-compatibility/2006">
          <mc:Choice Requires="x14">
            <control shapeId="2092" r:id="rId47" name="Check Box 44">
              <controlPr defaultSize="0" autoFill="0" autoLine="0" autoPict="0" altText="">
                <anchor moveWithCells="1">
                  <from>
                    <xdr:col>3</xdr:col>
                    <xdr:colOff>180975</xdr:colOff>
                    <xdr:row>14</xdr:row>
                    <xdr:rowOff>66675</xdr:rowOff>
                  </from>
                  <to>
                    <xdr:col>3</xdr:col>
                    <xdr:colOff>476250</xdr:colOff>
                    <xdr:row>14</xdr:row>
                    <xdr:rowOff>314325</xdr:rowOff>
                  </to>
                </anchor>
              </controlPr>
            </control>
          </mc:Choice>
        </mc:AlternateContent>
        <mc:AlternateContent xmlns:mc="http://schemas.openxmlformats.org/markup-compatibility/2006">
          <mc:Choice Requires="x14">
            <control shapeId="2093" r:id="rId48" name="Check Box 45">
              <controlPr defaultSize="0" autoFill="0" autoLine="0" autoPict="0">
                <anchor moveWithCells="1">
                  <from>
                    <xdr:col>5</xdr:col>
                    <xdr:colOff>247650</xdr:colOff>
                    <xdr:row>13</xdr:row>
                    <xdr:rowOff>66675</xdr:rowOff>
                  </from>
                  <to>
                    <xdr:col>5</xdr:col>
                    <xdr:colOff>533400</xdr:colOff>
                    <xdr:row>13</xdr:row>
                    <xdr:rowOff>342900</xdr:rowOff>
                  </to>
                </anchor>
              </controlPr>
            </control>
          </mc:Choice>
        </mc:AlternateContent>
        <mc:AlternateContent xmlns:mc="http://schemas.openxmlformats.org/markup-compatibility/2006">
          <mc:Choice Requires="x14">
            <control shapeId="2094" r:id="rId49" name="Check Box 46">
              <controlPr defaultSize="0" autoFill="0" autoLine="0" autoPict="0">
                <anchor moveWithCells="1">
                  <from>
                    <xdr:col>5</xdr:col>
                    <xdr:colOff>247650</xdr:colOff>
                    <xdr:row>14</xdr:row>
                    <xdr:rowOff>66675</xdr:rowOff>
                  </from>
                  <to>
                    <xdr:col>5</xdr:col>
                    <xdr:colOff>533400</xdr:colOff>
                    <xdr:row>15</xdr:row>
                    <xdr:rowOff>0</xdr:rowOff>
                  </to>
                </anchor>
              </controlPr>
            </control>
          </mc:Choice>
        </mc:AlternateContent>
        <mc:AlternateContent xmlns:mc="http://schemas.openxmlformats.org/markup-compatibility/2006">
          <mc:Choice Requires="x14">
            <control shapeId="2095" r:id="rId50" name="Check Box 47">
              <controlPr defaultSize="0" autoFill="0" autoLine="0" autoPict="0">
                <anchor moveWithCells="1">
                  <from>
                    <xdr:col>7</xdr:col>
                    <xdr:colOff>247650</xdr:colOff>
                    <xdr:row>13</xdr:row>
                    <xdr:rowOff>66675</xdr:rowOff>
                  </from>
                  <to>
                    <xdr:col>7</xdr:col>
                    <xdr:colOff>533400</xdr:colOff>
                    <xdr:row>13</xdr:row>
                    <xdr:rowOff>342900</xdr:rowOff>
                  </to>
                </anchor>
              </controlPr>
            </control>
          </mc:Choice>
        </mc:AlternateContent>
        <mc:AlternateContent xmlns:mc="http://schemas.openxmlformats.org/markup-compatibility/2006">
          <mc:Choice Requires="x14">
            <control shapeId="2096" r:id="rId51" name="Check Box 48">
              <controlPr defaultSize="0" autoFill="0" autoLine="0" autoPict="0">
                <anchor moveWithCells="1">
                  <from>
                    <xdr:col>7</xdr:col>
                    <xdr:colOff>247650</xdr:colOff>
                    <xdr:row>14</xdr:row>
                    <xdr:rowOff>66675</xdr:rowOff>
                  </from>
                  <to>
                    <xdr:col>7</xdr:col>
                    <xdr:colOff>533400</xdr:colOff>
                    <xdr:row>15</xdr:row>
                    <xdr:rowOff>0</xdr:rowOff>
                  </to>
                </anchor>
              </controlPr>
            </control>
          </mc:Choice>
        </mc:AlternateContent>
        <mc:AlternateContent xmlns:mc="http://schemas.openxmlformats.org/markup-compatibility/2006">
          <mc:Choice Requires="x14">
            <control shapeId="2097" r:id="rId52" name="Check Box 49">
              <controlPr defaultSize="0" autoFill="0" autoLine="0" autoPict="0">
                <anchor moveWithCells="1">
                  <from>
                    <xdr:col>9</xdr:col>
                    <xdr:colOff>247650</xdr:colOff>
                    <xdr:row>13</xdr:row>
                    <xdr:rowOff>66675</xdr:rowOff>
                  </from>
                  <to>
                    <xdr:col>9</xdr:col>
                    <xdr:colOff>533400</xdr:colOff>
                    <xdr:row>13</xdr:row>
                    <xdr:rowOff>342900</xdr:rowOff>
                  </to>
                </anchor>
              </controlPr>
            </control>
          </mc:Choice>
        </mc:AlternateContent>
        <mc:AlternateContent xmlns:mc="http://schemas.openxmlformats.org/markup-compatibility/2006">
          <mc:Choice Requires="x14">
            <control shapeId="2098" r:id="rId53" name="Check Box 50">
              <controlPr defaultSize="0" autoFill="0" autoLine="0" autoPict="0">
                <anchor moveWithCells="1">
                  <from>
                    <xdr:col>9</xdr:col>
                    <xdr:colOff>247650</xdr:colOff>
                    <xdr:row>14</xdr:row>
                    <xdr:rowOff>66675</xdr:rowOff>
                  </from>
                  <to>
                    <xdr:col>9</xdr:col>
                    <xdr:colOff>533400</xdr:colOff>
                    <xdr:row>15</xdr:row>
                    <xdr:rowOff>0</xdr:rowOff>
                  </to>
                </anchor>
              </controlPr>
            </control>
          </mc:Choice>
        </mc:AlternateContent>
        <mc:AlternateContent xmlns:mc="http://schemas.openxmlformats.org/markup-compatibility/2006">
          <mc:Choice Requires="x14">
            <control shapeId="2099" r:id="rId54" name="Check Box 51">
              <controlPr defaultSize="0" autoFill="0" autoLine="0" autoPict="0">
                <anchor moveWithCells="1">
                  <from>
                    <xdr:col>11</xdr:col>
                    <xdr:colOff>247650</xdr:colOff>
                    <xdr:row>13</xdr:row>
                    <xdr:rowOff>66675</xdr:rowOff>
                  </from>
                  <to>
                    <xdr:col>11</xdr:col>
                    <xdr:colOff>533400</xdr:colOff>
                    <xdr:row>13</xdr:row>
                    <xdr:rowOff>342900</xdr:rowOff>
                  </to>
                </anchor>
              </controlPr>
            </control>
          </mc:Choice>
        </mc:AlternateContent>
        <mc:AlternateContent xmlns:mc="http://schemas.openxmlformats.org/markup-compatibility/2006">
          <mc:Choice Requires="x14">
            <control shapeId="2100" r:id="rId55" name="Check Box 52">
              <controlPr defaultSize="0" autoFill="0" autoLine="0" autoPict="0">
                <anchor moveWithCells="1">
                  <from>
                    <xdr:col>11</xdr:col>
                    <xdr:colOff>247650</xdr:colOff>
                    <xdr:row>14</xdr:row>
                    <xdr:rowOff>66675</xdr:rowOff>
                  </from>
                  <to>
                    <xdr:col>11</xdr:col>
                    <xdr:colOff>533400</xdr:colOff>
                    <xdr:row>15</xdr:row>
                    <xdr:rowOff>0</xdr:rowOff>
                  </to>
                </anchor>
              </controlPr>
            </control>
          </mc:Choice>
        </mc:AlternateContent>
        <mc:AlternateContent xmlns:mc="http://schemas.openxmlformats.org/markup-compatibility/2006">
          <mc:Choice Requires="x14">
            <control shapeId="2101" r:id="rId56" name="Check Box 53">
              <controlPr defaultSize="0" autoFill="0" autoLine="0" autoPict="0">
                <anchor moveWithCells="1">
                  <from>
                    <xdr:col>13</xdr:col>
                    <xdr:colOff>247650</xdr:colOff>
                    <xdr:row>13</xdr:row>
                    <xdr:rowOff>66675</xdr:rowOff>
                  </from>
                  <to>
                    <xdr:col>13</xdr:col>
                    <xdr:colOff>533400</xdr:colOff>
                    <xdr:row>13</xdr:row>
                    <xdr:rowOff>342900</xdr:rowOff>
                  </to>
                </anchor>
              </controlPr>
            </control>
          </mc:Choice>
        </mc:AlternateContent>
        <mc:AlternateContent xmlns:mc="http://schemas.openxmlformats.org/markup-compatibility/2006">
          <mc:Choice Requires="x14">
            <control shapeId="2102" r:id="rId57" name="Check Box 54">
              <controlPr defaultSize="0" autoFill="0" autoLine="0" autoPict="0">
                <anchor moveWithCells="1">
                  <from>
                    <xdr:col>13</xdr:col>
                    <xdr:colOff>247650</xdr:colOff>
                    <xdr:row>14</xdr:row>
                    <xdr:rowOff>66675</xdr:rowOff>
                  </from>
                  <to>
                    <xdr:col>13</xdr:col>
                    <xdr:colOff>533400</xdr:colOff>
                    <xdr:row>15</xdr:row>
                    <xdr:rowOff>0</xdr:rowOff>
                  </to>
                </anchor>
              </controlPr>
            </control>
          </mc:Choice>
        </mc:AlternateContent>
        <mc:AlternateContent xmlns:mc="http://schemas.openxmlformats.org/markup-compatibility/2006">
          <mc:Choice Requires="x14">
            <control shapeId="2103" r:id="rId58" name="Check Box 55">
              <controlPr defaultSize="0" autoFill="0" autoLine="0" autoPict="0">
                <anchor moveWithCells="1">
                  <from>
                    <xdr:col>15</xdr:col>
                    <xdr:colOff>247650</xdr:colOff>
                    <xdr:row>13</xdr:row>
                    <xdr:rowOff>66675</xdr:rowOff>
                  </from>
                  <to>
                    <xdr:col>15</xdr:col>
                    <xdr:colOff>533400</xdr:colOff>
                    <xdr:row>13</xdr:row>
                    <xdr:rowOff>342900</xdr:rowOff>
                  </to>
                </anchor>
              </controlPr>
            </control>
          </mc:Choice>
        </mc:AlternateContent>
        <mc:AlternateContent xmlns:mc="http://schemas.openxmlformats.org/markup-compatibility/2006">
          <mc:Choice Requires="x14">
            <control shapeId="2104" r:id="rId59" name="Check Box 56">
              <controlPr defaultSize="0" autoFill="0" autoLine="0" autoPict="0">
                <anchor moveWithCells="1">
                  <from>
                    <xdr:col>15</xdr:col>
                    <xdr:colOff>247650</xdr:colOff>
                    <xdr:row>14</xdr:row>
                    <xdr:rowOff>66675</xdr:rowOff>
                  </from>
                  <to>
                    <xdr:col>15</xdr:col>
                    <xdr:colOff>533400</xdr:colOff>
                    <xdr:row>15</xdr:row>
                    <xdr:rowOff>0</xdr:rowOff>
                  </to>
                </anchor>
              </controlPr>
            </control>
          </mc:Choice>
        </mc:AlternateContent>
        <mc:AlternateContent xmlns:mc="http://schemas.openxmlformats.org/markup-compatibility/2006">
          <mc:Choice Requires="x14">
            <control shapeId="2105" r:id="rId60" name="Check Box 57">
              <controlPr defaultSize="0" autoFill="0" autoLine="0" autoPict="0">
                <anchor moveWithCells="1">
                  <from>
                    <xdr:col>3</xdr:col>
                    <xdr:colOff>123825</xdr:colOff>
                    <xdr:row>20</xdr:row>
                    <xdr:rowOff>266700</xdr:rowOff>
                  </from>
                  <to>
                    <xdr:col>3</xdr:col>
                    <xdr:colOff>466725</xdr:colOff>
                    <xdr:row>22</xdr:row>
                    <xdr:rowOff>19050</xdr:rowOff>
                  </to>
                </anchor>
              </controlPr>
            </control>
          </mc:Choice>
        </mc:AlternateContent>
        <mc:AlternateContent xmlns:mc="http://schemas.openxmlformats.org/markup-compatibility/2006">
          <mc:Choice Requires="x14">
            <control shapeId="2106" r:id="rId61" name="Check Box 58">
              <controlPr defaultSize="0" autoFill="0" autoLine="0" autoPict="0">
                <anchor moveWithCells="1">
                  <from>
                    <xdr:col>3</xdr:col>
                    <xdr:colOff>142875</xdr:colOff>
                    <xdr:row>21</xdr:row>
                    <xdr:rowOff>161925</xdr:rowOff>
                  </from>
                  <to>
                    <xdr:col>3</xdr:col>
                    <xdr:colOff>476250</xdr:colOff>
                    <xdr:row>23</xdr:row>
                    <xdr:rowOff>57150</xdr:rowOff>
                  </to>
                </anchor>
              </controlPr>
            </control>
          </mc:Choice>
        </mc:AlternateContent>
        <mc:AlternateContent xmlns:mc="http://schemas.openxmlformats.org/markup-compatibility/2006">
          <mc:Choice Requires="x14">
            <control shapeId="2107" r:id="rId62" name="Check Box 59">
              <controlPr defaultSize="0" autoFill="0" autoLine="0" autoPict="0">
                <anchor moveWithCells="1">
                  <from>
                    <xdr:col>5</xdr:col>
                    <xdr:colOff>123825</xdr:colOff>
                    <xdr:row>20</xdr:row>
                    <xdr:rowOff>266700</xdr:rowOff>
                  </from>
                  <to>
                    <xdr:col>5</xdr:col>
                    <xdr:colOff>466725</xdr:colOff>
                    <xdr:row>22</xdr:row>
                    <xdr:rowOff>19050</xdr:rowOff>
                  </to>
                </anchor>
              </controlPr>
            </control>
          </mc:Choice>
        </mc:AlternateContent>
        <mc:AlternateContent xmlns:mc="http://schemas.openxmlformats.org/markup-compatibility/2006">
          <mc:Choice Requires="x14">
            <control shapeId="2108" r:id="rId63" name="Check Box 60">
              <controlPr defaultSize="0" autoFill="0" autoLine="0" autoPict="0">
                <anchor moveWithCells="1">
                  <from>
                    <xdr:col>7</xdr:col>
                    <xdr:colOff>123825</xdr:colOff>
                    <xdr:row>20</xdr:row>
                    <xdr:rowOff>266700</xdr:rowOff>
                  </from>
                  <to>
                    <xdr:col>7</xdr:col>
                    <xdr:colOff>466725</xdr:colOff>
                    <xdr:row>22</xdr:row>
                    <xdr:rowOff>19050</xdr:rowOff>
                  </to>
                </anchor>
              </controlPr>
            </control>
          </mc:Choice>
        </mc:AlternateContent>
        <mc:AlternateContent xmlns:mc="http://schemas.openxmlformats.org/markup-compatibility/2006">
          <mc:Choice Requires="x14">
            <control shapeId="2109" r:id="rId64" name="Check Box 61">
              <controlPr defaultSize="0" autoFill="0" autoLine="0" autoPict="0">
                <anchor moveWithCells="1">
                  <from>
                    <xdr:col>9</xdr:col>
                    <xdr:colOff>123825</xdr:colOff>
                    <xdr:row>20</xdr:row>
                    <xdr:rowOff>266700</xdr:rowOff>
                  </from>
                  <to>
                    <xdr:col>9</xdr:col>
                    <xdr:colOff>466725</xdr:colOff>
                    <xdr:row>22</xdr:row>
                    <xdr:rowOff>19050</xdr:rowOff>
                  </to>
                </anchor>
              </controlPr>
            </control>
          </mc:Choice>
        </mc:AlternateContent>
        <mc:AlternateContent xmlns:mc="http://schemas.openxmlformats.org/markup-compatibility/2006">
          <mc:Choice Requires="x14">
            <control shapeId="2110" r:id="rId65" name="Check Box 62">
              <controlPr defaultSize="0" autoFill="0" autoLine="0" autoPict="0">
                <anchor moveWithCells="1">
                  <from>
                    <xdr:col>11</xdr:col>
                    <xdr:colOff>123825</xdr:colOff>
                    <xdr:row>20</xdr:row>
                    <xdr:rowOff>266700</xdr:rowOff>
                  </from>
                  <to>
                    <xdr:col>11</xdr:col>
                    <xdr:colOff>466725</xdr:colOff>
                    <xdr:row>22</xdr:row>
                    <xdr:rowOff>19050</xdr:rowOff>
                  </to>
                </anchor>
              </controlPr>
            </control>
          </mc:Choice>
        </mc:AlternateContent>
        <mc:AlternateContent xmlns:mc="http://schemas.openxmlformats.org/markup-compatibility/2006">
          <mc:Choice Requires="x14">
            <control shapeId="2111" r:id="rId66" name="Check Box 63">
              <controlPr defaultSize="0" autoFill="0" autoLine="0" autoPict="0">
                <anchor moveWithCells="1">
                  <from>
                    <xdr:col>13</xdr:col>
                    <xdr:colOff>123825</xdr:colOff>
                    <xdr:row>20</xdr:row>
                    <xdr:rowOff>266700</xdr:rowOff>
                  </from>
                  <to>
                    <xdr:col>13</xdr:col>
                    <xdr:colOff>466725</xdr:colOff>
                    <xdr:row>22</xdr:row>
                    <xdr:rowOff>19050</xdr:rowOff>
                  </to>
                </anchor>
              </controlPr>
            </control>
          </mc:Choice>
        </mc:AlternateContent>
        <mc:AlternateContent xmlns:mc="http://schemas.openxmlformats.org/markup-compatibility/2006">
          <mc:Choice Requires="x14">
            <control shapeId="2112" r:id="rId67" name="Check Box 64">
              <controlPr defaultSize="0" autoFill="0" autoLine="0" autoPict="0">
                <anchor moveWithCells="1">
                  <from>
                    <xdr:col>15</xdr:col>
                    <xdr:colOff>123825</xdr:colOff>
                    <xdr:row>20</xdr:row>
                    <xdr:rowOff>266700</xdr:rowOff>
                  </from>
                  <to>
                    <xdr:col>15</xdr:col>
                    <xdr:colOff>466725</xdr:colOff>
                    <xdr:row>22</xdr:row>
                    <xdr:rowOff>19050</xdr:rowOff>
                  </to>
                </anchor>
              </controlPr>
            </control>
          </mc:Choice>
        </mc:AlternateContent>
        <mc:AlternateContent xmlns:mc="http://schemas.openxmlformats.org/markup-compatibility/2006">
          <mc:Choice Requires="x14">
            <control shapeId="2113" r:id="rId68" name="Check Box 65">
              <controlPr defaultSize="0" autoFill="0" autoLine="0" autoPict="0">
                <anchor moveWithCells="1">
                  <from>
                    <xdr:col>5</xdr:col>
                    <xdr:colOff>142875</xdr:colOff>
                    <xdr:row>21</xdr:row>
                    <xdr:rowOff>161925</xdr:rowOff>
                  </from>
                  <to>
                    <xdr:col>5</xdr:col>
                    <xdr:colOff>476250</xdr:colOff>
                    <xdr:row>23</xdr:row>
                    <xdr:rowOff>57150</xdr:rowOff>
                  </to>
                </anchor>
              </controlPr>
            </control>
          </mc:Choice>
        </mc:AlternateContent>
        <mc:AlternateContent xmlns:mc="http://schemas.openxmlformats.org/markup-compatibility/2006">
          <mc:Choice Requires="x14">
            <control shapeId="2114" r:id="rId69" name="Check Box 66">
              <controlPr defaultSize="0" autoFill="0" autoLine="0" autoPict="0">
                <anchor moveWithCells="1">
                  <from>
                    <xdr:col>7</xdr:col>
                    <xdr:colOff>142875</xdr:colOff>
                    <xdr:row>21</xdr:row>
                    <xdr:rowOff>161925</xdr:rowOff>
                  </from>
                  <to>
                    <xdr:col>7</xdr:col>
                    <xdr:colOff>476250</xdr:colOff>
                    <xdr:row>23</xdr:row>
                    <xdr:rowOff>57150</xdr:rowOff>
                  </to>
                </anchor>
              </controlPr>
            </control>
          </mc:Choice>
        </mc:AlternateContent>
        <mc:AlternateContent xmlns:mc="http://schemas.openxmlformats.org/markup-compatibility/2006">
          <mc:Choice Requires="x14">
            <control shapeId="2115" r:id="rId70" name="Check Box 67">
              <controlPr defaultSize="0" autoFill="0" autoLine="0" autoPict="0">
                <anchor moveWithCells="1">
                  <from>
                    <xdr:col>9</xdr:col>
                    <xdr:colOff>142875</xdr:colOff>
                    <xdr:row>21</xdr:row>
                    <xdr:rowOff>161925</xdr:rowOff>
                  </from>
                  <to>
                    <xdr:col>9</xdr:col>
                    <xdr:colOff>476250</xdr:colOff>
                    <xdr:row>23</xdr:row>
                    <xdr:rowOff>57150</xdr:rowOff>
                  </to>
                </anchor>
              </controlPr>
            </control>
          </mc:Choice>
        </mc:AlternateContent>
        <mc:AlternateContent xmlns:mc="http://schemas.openxmlformats.org/markup-compatibility/2006">
          <mc:Choice Requires="x14">
            <control shapeId="2116" r:id="rId71" name="Check Box 68">
              <controlPr defaultSize="0" autoFill="0" autoLine="0" autoPict="0">
                <anchor moveWithCells="1">
                  <from>
                    <xdr:col>11</xdr:col>
                    <xdr:colOff>142875</xdr:colOff>
                    <xdr:row>21</xdr:row>
                    <xdr:rowOff>161925</xdr:rowOff>
                  </from>
                  <to>
                    <xdr:col>11</xdr:col>
                    <xdr:colOff>476250</xdr:colOff>
                    <xdr:row>23</xdr:row>
                    <xdr:rowOff>57150</xdr:rowOff>
                  </to>
                </anchor>
              </controlPr>
            </control>
          </mc:Choice>
        </mc:AlternateContent>
        <mc:AlternateContent xmlns:mc="http://schemas.openxmlformats.org/markup-compatibility/2006">
          <mc:Choice Requires="x14">
            <control shapeId="2117" r:id="rId72" name="Check Box 69">
              <controlPr defaultSize="0" autoFill="0" autoLine="0" autoPict="0">
                <anchor moveWithCells="1">
                  <from>
                    <xdr:col>13</xdr:col>
                    <xdr:colOff>142875</xdr:colOff>
                    <xdr:row>21</xdr:row>
                    <xdr:rowOff>161925</xdr:rowOff>
                  </from>
                  <to>
                    <xdr:col>13</xdr:col>
                    <xdr:colOff>476250</xdr:colOff>
                    <xdr:row>23</xdr:row>
                    <xdr:rowOff>57150</xdr:rowOff>
                  </to>
                </anchor>
              </controlPr>
            </control>
          </mc:Choice>
        </mc:AlternateContent>
        <mc:AlternateContent xmlns:mc="http://schemas.openxmlformats.org/markup-compatibility/2006">
          <mc:Choice Requires="x14">
            <control shapeId="2118" r:id="rId73" name="Check Box 70">
              <controlPr defaultSize="0" autoFill="0" autoLine="0" autoPict="0">
                <anchor moveWithCells="1">
                  <from>
                    <xdr:col>15</xdr:col>
                    <xdr:colOff>142875</xdr:colOff>
                    <xdr:row>21</xdr:row>
                    <xdr:rowOff>161925</xdr:rowOff>
                  </from>
                  <to>
                    <xdr:col>15</xdr:col>
                    <xdr:colOff>476250</xdr:colOff>
                    <xdr:row>23</xdr:row>
                    <xdr:rowOff>57150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4"/>
  <sheetViews>
    <sheetView rightToLeft="1" view="pageBreakPreview" zoomScaleNormal="100" zoomScaleSheetLayoutView="100" workbookViewId="0">
      <pane xSplit="1" ySplit="2" topLeftCell="B3" activePane="bottomRight" state="frozen"/>
      <selection pane="topRight" activeCell="B1" sqref="B1"/>
      <selection pane="bottomLeft" activeCell="A3" sqref="A3"/>
      <selection pane="bottomRight" sqref="A1:A2"/>
    </sheetView>
  </sheetViews>
  <sheetFormatPr defaultColWidth="17.42578125" defaultRowHeight="15.75" x14ac:dyDescent="0.25"/>
  <cols>
    <col min="1" max="1" width="17.42578125" style="25"/>
    <col min="2" max="8" width="12.7109375" style="25" customWidth="1"/>
    <col min="9" max="16384" width="17.42578125" style="25"/>
  </cols>
  <sheetData>
    <row r="1" spans="1:8" x14ac:dyDescent="0.25">
      <c r="A1" s="131" t="s">
        <v>25</v>
      </c>
      <c r="B1" s="24">
        <f>'תנאי-סף'!D1</f>
        <v>0</v>
      </c>
      <c r="C1" s="24">
        <f>'תנאי-סף'!E1</f>
        <v>0</v>
      </c>
      <c r="D1" s="24">
        <f>'תנאי-סף'!F1</f>
        <v>0</v>
      </c>
      <c r="E1" s="24">
        <f>'תנאי-סף'!G1</f>
        <v>0</v>
      </c>
      <c r="F1" s="24">
        <f>'תנאי-סף'!H1</f>
        <v>0</v>
      </c>
      <c r="G1" s="24">
        <f>'תנאי-סף'!I1</f>
        <v>0</v>
      </c>
      <c r="H1" s="24">
        <f>'תנאי-סף'!J1</f>
        <v>0</v>
      </c>
    </row>
    <row r="2" spans="1:8" ht="44.25" customHeight="1" x14ac:dyDescent="0.25">
      <c r="A2" s="132"/>
      <c r="B2" s="24">
        <f>'תנאי-סף'!D2</f>
        <v>0</v>
      </c>
      <c r="C2" s="24">
        <f>'תנאי-סף'!E2</f>
        <v>0</v>
      </c>
      <c r="D2" s="24">
        <f>'תנאי-סף'!F2</f>
        <v>0</v>
      </c>
      <c r="E2" s="24">
        <f>'תנאי-סף'!G2</f>
        <v>0</v>
      </c>
      <c r="F2" s="24">
        <f>'תנאי-סף'!H2</f>
        <v>0</v>
      </c>
      <c r="G2" s="24">
        <f>'תנאי-סף'!I2</f>
        <v>0</v>
      </c>
      <c r="H2" s="24">
        <f>'תנאי-סף'!J2</f>
        <v>0</v>
      </c>
    </row>
    <row r="3" spans="1:8" ht="31.5" x14ac:dyDescent="0.25">
      <c r="A3" s="26" t="s">
        <v>26</v>
      </c>
      <c r="B3" s="40"/>
      <c r="C3" s="40"/>
      <c r="D3" s="40"/>
      <c r="E3" s="40"/>
      <c r="F3" s="40"/>
      <c r="G3" s="40"/>
      <c r="H3" s="40"/>
    </row>
    <row r="4" spans="1:8" ht="18.75" customHeight="1" thickBot="1" x14ac:dyDescent="0.3">
      <c r="A4" s="27" t="s">
        <v>5</v>
      </c>
      <c r="B4" s="28">
        <f>((1-MAX($B$3:$H$3))/(1-B3))*100</f>
        <v>100</v>
      </c>
      <c r="C4" s="28">
        <f t="shared" ref="C4:H4" si="0">((1-MAX($B$3:$H$3))/(1-C3))*100</f>
        <v>100</v>
      </c>
      <c r="D4" s="28">
        <f t="shared" si="0"/>
        <v>100</v>
      </c>
      <c r="E4" s="28">
        <f t="shared" si="0"/>
        <v>100</v>
      </c>
      <c r="F4" s="28">
        <f t="shared" si="0"/>
        <v>100</v>
      </c>
      <c r="G4" s="28">
        <f t="shared" si="0"/>
        <v>100</v>
      </c>
      <c r="H4" s="28">
        <f t="shared" si="0"/>
        <v>100</v>
      </c>
    </row>
  </sheetData>
  <mergeCells count="1">
    <mergeCell ref="A1:A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7"/>
  <sheetViews>
    <sheetView rightToLeft="1" view="pageBreakPreview" zoomScaleNormal="100" zoomScaleSheetLayoutView="100" workbookViewId="0">
      <pane xSplit="2" ySplit="2" topLeftCell="C3" activePane="bottomRight" state="frozen"/>
      <selection pane="topRight" activeCell="C1" sqref="C1"/>
      <selection pane="bottomLeft" activeCell="A3" sqref="A3"/>
      <selection pane="bottomRight" activeCell="A8" sqref="A8"/>
    </sheetView>
  </sheetViews>
  <sheetFormatPr defaultColWidth="9" defaultRowHeight="15" x14ac:dyDescent="0.25"/>
  <cols>
    <col min="1" max="1" width="7.42578125" style="1" customWidth="1"/>
    <col min="2" max="2" width="13.7109375" style="1" customWidth="1"/>
    <col min="3" max="9" width="13" style="1" bestFit="1" customWidth="1"/>
    <col min="10" max="16384" width="9" style="1"/>
  </cols>
  <sheetData>
    <row r="1" spans="1:9" x14ac:dyDescent="0.25">
      <c r="A1" s="133" t="s">
        <v>9</v>
      </c>
      <c r="B1" s="134"/>
      <c r="C1" s="4">
        <f>'תנאי-סף'!D1</f>
        <v>0</v>
      </c>
      <c r="D1" s="4">
        <f>'תנאי-סף'!E1</f>
        <v>0</v>
      </c>
      <c r="E1" s="4">
        <f>'תנאי-סף'!F1</f>
        <v>0</v>
      </c>
      <c r="F1" s="4">
        <f>'תנאי-סף'!G1</f>
        <v>0</v>
      </c>
      <c r="G1" s="4">
        <f>'תנאי-סף'!H1</f>
        <v>0</v>
      </c>
      <c r="H1" s="4">
        <f>'תנאי-סף'!I1</f>
        <v>0</v>
      </c>
      <c r="I1" s="4">
        <f>'תנאי-סף'!J1</f>
        <v>0</v>
      </c>
    </row>
    <row r="2" spans="1:9" x14ac:dyDescent="0.25">
      <c r="A2" s="2" t="s">
        <v>2</v>
      </c>
      <c r="B2" s="3" t="s">
        <v>10</v>
      </c>
      <c r="C2" s="4">
        <f>'תנאי-סף'!D2</f>
        <v>0</v>
      </c>
      <c r="D2" s="4">
        <f>'תנאי-סף'!E2</f>
        <v>0</v>
      </c>
      <c r="E2" s="4">
        <f>'תנאי-סף'!F2</f>
        <v>0</v>
      </c>
      <c r="F2" s="4">
        <f>'תנאי-סף'!G2</f>
        <v>0</v>
      </c>
      <c r="G2" s="4">
        <f>'תנאי-סף'!H2</f>
        <v>0</v>
      </c>
      <c r="H2" s="4">
        <f>'תנאי-סף'!I2</f>
        <v>0</v>
      </c>
      <c r="I2" s="4">
        <f>'תנאי-סף'!J2</f>
        <v>0</v>
      </c>
    </row>
    <row r="3" spans="1:9" ht="18.75" customHeight="1" x14ac:dyDescent="0.25">
      <c r="A3" s="9">
        <v>0.7</v>
      </c>
      <c r="B3" s="10" t="s">
        <v>6</v>
      </c>
      <c r="C3" s="5" t="str">
        <f>INDEX(איכות!$D$1:$Q$22,20,MATCH(C1,איכות!$D$1:$Q$1,0))</f>
        <v>נימוק / ציון גלם</v>
      </c>
      <c r="D3" s="5" t="str">
        <f>INDEX(איכות!$D$1:$Q$22,20,MATCH(D1,איכות!$D$1:$Q$1,0))</f>
        <v>נימוק / ציון גלם</v>
      </c>
      <c r="E3" s="5" t="str">
        <f>INDEX(איכות!$D$1:$Q$22,20,MATCH(E1,איכות!$D$1:$Q$1,0))</f>
        <v>נימוק / ציון גלם</v>
      </c>
      <c r="F3" s="5" t="str">
        <f>INDEX(איכות!$D$1:$Q$22,20,MATCH(F1,איכות!$D$1:$Q$1,0))</f>
        <v>נימוק / ציון גלם</v>
      </c>
      <c r="G3" s="5" t="str">
        <f>INDEX(איכות!$D$1:$Q$22,20,MATCH(G1,איכות!$D$1:$Q$1,0))</f>
        <v>נימוק / ציון גלם</v>
      </c>
      <c r="H3" s="5" t="str">
        <f>INDEX(איכות!$D$1:$Q$22,20,MATCH(H1,איכות!$D$1:$Q$1,0))</f>
        <v>נימוק / ציון גלם</v>
      </c>
      <c r="I3" s="5" t="str">
        <f>INDEX(איכות!$D$1:$Q$22,20,MATCH(I1,איכות!$D$1:$Q$1,0))</f>
        <v>נימוק / ציון גלם</v>
      </c>
    </row>
    <row r="4" spans="1:9" ht="19.5" customHeight="1" x14ac:dyDescent="0.25">
      <c r="A4" s="9">
        <v>0.3</v>
      </c>
      <c r="B4" s="10" t="s">
        <v>7</v>
      </c>
      <c r="C4" s="5">
        <f>IFERROR(מחיר!B4,0)</f>
        <v>100</v>
      </c>
      <c r="D4" s="5">
        <f>IFERROR(מחיר!C4,0)</f>
        <v>100</v>
      </c>
      <c r="E4" s="5">
        <f>IFERROR(מחיר!D4,0)</f>
        <v>100</v>
      </c>
      <c r="F4" s="5">
        <f>IFERROR(מחיר!E4,0)</f>
        <v>100</v>
      </c>
      <c r="G4" s="5">
        <f>IFERROR(מחיר!F4,0)</f>
        <v>100</v>
      </c>
      <c r="H4" s="5">
        <f>IFERROR(מחיר!G4,0)</f>
        <v>100</v>
      </c>
      <c r="I4" s="5">
        <f>IFERROR(מחיר!H4,0)</f>
        <v>100</v>
      </c>
    </row>
    <row r="5" spans="1:9" ht="17.25" customHeight="1" x14ac:dyDescent="0.25">
      <c r="A5" s="6">
        <f>SUM(A3:A4)</f>
        <v>1</v>
      </c>
      <c r="B5" s="7" t="s">
        <v>8</v>
      </c>
      <c r="C5" s="8" t="e">
        <f>(C3*$A3)+(C4*$A4)</f>
        <v>#VALUE!</v>
      </c>
      <c r="D5" s="8" t="e">
        <f t="shared" ref="D5:E5" si="0">(D3*$A3)+(D4*$A4)</f>
        <v>#VALUE!</v>
      </c>
      <c r="E5" s="8" t="e">
        <f t="shared" si="0"/>
        <v>#VALUE!</v>
      </c>
      <c r="F5" s="8" t="e">
        <f>(F3*$A3)+(F4*$A4)</f>
        <v>#VALUE!</v>
      </c>
      <c r="G5" s="8" t="e">
        <f>(G3*$A3)+(G4*$A4)</f>
        <v>#VALUE!</v>
      </c>
      <c r="H5" s="8" t="e">
        <f t="shared" ref="H5:I5" si="1">(H3*$A3)+(H4*$A4)</f>
        <v>#VALUE!</v>
      </c>
      <c r="I5" s="8" t="e">
        <f t="shared" si="1"/>
        <v>#VALUE!</v>
      </c>
    </row>
    <row r="6" spans="1:9" ht="15.75" x14ac:dyDescent="0.25">
      <c r="A6" s="135" t="s">
        <v>23</v>
      </c>
      <c r="B6" s="136"/>
      <c r="C6" s="33" t="e">
        <f t="shared" ref="C6:I6" si="2">_xlfn.RANK.EQ(C5,$C$5:$E$5,0)</f>
        <v>#VALUE!</v>
      </c>
      <c r="D6" s="33" t="e">
        <f t="shared" si="2"/>
        <v>#VALUE!</v>
      </c>
      <c r="E6" s="33" t="e">
        <f t="shared" si="2"/>
        <v>#VALUE!</v>
      </c>
      <c r="F6" s="33" t="e">
        <f t="shared" si="2"/>
        <v>#VALUE!</v>
      </c>
      <c r="G6" s="33" t="e">
        <f t="shared" si="2"/>
        <v>#VALUE!</v>
      </c>
      <c r="H6" s="33" t="e">
        <f t="shared" si="2"/>
        <v>#VALUE!</v>
      </c>
      <c r="I6" s="33" t="e">
        <f t="shared" si="2"/>
        <v>#VALUE!</v>
      </c>
    </row>
    <row r="7" spans="1:9" x14ac:dyDescent="0.25">
      <c r="A7" s="137" t="s">
        <v>83</v>
      </c>
      <c r="B7" s="137"/>
      <c r="C7" s="39" t="e">
        <f>'תנאי-סף'!#REF!</f>
        <v>#REF!</v>
      </c>
      <c r="D7" s="39" t="e">
        <f>'תנאי-סף'!#REF!</f>
        <v>#REF!</v>
      </c>
      <c r="E7" s="39" t="e">
        <f>'תנאי-סף'!#REF!</f>
        <v>#REF!</v>
      </c>
      <c r="F7" s="39" t="e">
        <f>'תנאי-סף'!#REF!</f>
        <v>#REF!</v>
      </c>
      <c r="G7" s="39" t="e">
        <f>'תנאי-סף'!#REF!</f>
        <v>#REF!</v>
      </c>
      <c r="H7" s="39" t="e">
        <f>'תנאי-סף'!#REF!</f>
        <v>#REF!</v>
      </c>
      <c r="I7" s="39" t="e">
        <f>'תנאי-סף'!#REF!</f>
        <v>#REF!</v>
      </c>
    </row>
  </sheetData>
  <mergeCells count="3">
    <mergeCell ref="A1:B1"/>
    <mergeCell ref="A6:B6"/>
    <mergeCell ref="A7:B7"/>
  </mergeCells>
  <conditionalFormatting sqref="C7:E7">
    <cfRule type="containsText" dxfId="5" priority="7" operator="containsText" text="V">
      <formula>NOT(ISERROR(SEARCH("V",C7)))</formula>
    </cfRule>
    <cfRule type="containsText" dxfId="4" priority="8" operator="containsText" text="X">
      <formula>NOT(ISERROR(SEARCH("X",C7)))</formula>
    </cfRule>
  </conditionalFormatting>
  <conditionalFormatting sqref="C6:E6">
    <cfRule type="colorScale" priority="14">
      <colorScale>
        <cfvo type="min"/>
        <cfvo type="max"/>
        <color theme="6" tint="0.59999389629810485"/>
        <color rgb="FFFF0000"/>
      </colorScale>
    </cfRule>
  </conditionalFormatting>
  <conditionalFormatting sqref="F7">
    <cfRule type="containsText" dxfId="3" priority="4" operator="containsText" text="V">
      <formula>NOT(ISERROR(SEARCH("V",F7)))</formula>
    </cfRule>
    <cfRule type="containsText" dxfId="2" priority="5" operator="containsText" text="X">
      <formula>NOT(ISERROR(SEARCH("X",F7)))</formula>
    </cfRule>
  </conditionalFormatting>
  <conditionalFormatting sqref="F6">
    <cfRule type="colorScale" priority="6">
      <colorScale>
        <cfvo type="min"/>
        <cfvo type="max"/>
        <color theme="6" tint="0.59999389629810485"/>
        <color rgb="FFFF0000"/>
      </colorScale>
    </cfRule>
  </conditionalFormatting>
  <conditionalFormatting sqref="G7:I7">
    <cfRule type="containsText" dxfId="1" priority="1" operator="containsText" text="V">
      <formula>NOT(ISERROR(SEARCH("V",G7)))</formula>
    </cfRule>
    <cfRule type="containsText" dxfId="0" priority="2" operator="containsText" text="X">
      <formula>NOT(ISERROR(SEARCH("X",G7)))</formula>
    </cfRule>
  </conditionalFormatting>
  <conditionalFormatting sqref="G6:I6">
    <cfRule type="colorScale" priority="3">
      <colorScale>
        <cfvo type="min"/>
        <cfvo type="max"/>
        <color theme="6" tint="0.59999389629810485"/>
        <color rgb="FFFF0000"/>
      </colorScale>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4</vt:i4>
      </vt:variant>
      <vt:variant>
        <vt:lpstr>טווחים בעלי שם</vt:lpstr>
      </vt:variant>
      <vt:variant>
        <vt:i4>5</vt:i4>
      </vt:variant>
    </vt:vector>
  </HeadingPairs>
  <TitlesOfParts>
    <vt:vector size="9" baseType="lpstr">
      <vt:lpstr>תנאי-סף</vt:lpstr>
      <vt:lpstr>איכות</vt:lpstr>
      <vt:lpstr>מחיר</vt:lpstr>
      <vt:lpstr>סיכום</vt:lpstr>
      <vt:lpstr>'תנאי-סף'!_Ref295727242</vt:lpstr>
      <vt:lpstr>איכות!WPrint_Area_W</vt:lpstr>
      <vt:lpstr>מחיר!WPrint_Area_W</vt:lpstr>
      <vt:lpstr>סיכום!WPrint_Area_W</vt:lpstr>
      <vt:lpstr>'תנאי-סף'!WPrint_Area_W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Shlomi Turgeman</dc:creator>
  <cp:lastModifiedBy>Naama Amar</cp:lastModifiedBy>
  <dcterms:created xsi:type="dcterms:W3CDTF">2012-09-13T08:40:43Z</dcterms:created>
  <dcterms:modified xsi:type="dcterms:W3CDTF">2026-07-26T12:20:36Z</dcterms:modified>
</cp:coreProperties>
</file>